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2"/>
  </bookViews>
  <sheets>
    <sheet name="市县" sheetId="1" r:id="rId1"/>
    <sheet name="全省" sheetId="2" r:id="rId2"/>
    <sheet name="图表" sheetId="3" r:id="rId3"/>
  </sheets>
  <definedNames>
    <definedName name="_xlnm.Print_Titles" localSheetId="0">'市县'!$3:$7</definedName>
  </definedNames>
  <calcPr fullCalcOnLoad="1"/>
</workbook>
</file>

<file path=xl/sharedStrings.xml><?xml version="1.0" encoding="utf-8"?>
<sst xmlns="http://schemas.openxmlformats.org/spreadsheetml/2006/main" count="247" uniqueCount="117">
  <si>
    <t>附件：</t>
  </si>
  <si>
    <r>
      <t>吉林省社会救助开展情况综合统计表</t>
    </r>
    <r>
      <rPr>
        <sz val="14"/>
        <color indexed="8"/>
        <rFont val="方正小标宋简体"/>
        <family val="4"/>
      </rPr>
      <t>（截至2016年11月底）</t>
    </r>
  </si>
  <si>
    <t>项目</t>
  </si>
  <si>
    <t>最低生活保障</t>
  </si>
  <si>
    <t>医疗救助</t>
  </si>
  <si>
    <t>临时救助</t>
  </si>
  <si>
    <t>城乡合计</t>
  </si>
  <si>
    <t>其中：</t>
  </si>
  <si>
    <t>资助参保参合</t>
  </si>
  <si>
    <t>住院救助</t>
  </si>
  <si>
    <t>门诊救助</t>
  </si>
  <si>
    <t>救助
户次</t>
  </si>
  <si>
    <t>救助
人次</t>
  </si>
  <si>
    <t>户次均救助
标准</t>
  </si>
  <si>
    <t>人次均
救助
标准</t>
  </si>
  <si>
    <t>支出
资金</t>
  </si>
  <si>
    <t>城市</t>
  </si>
  <si>
    <t>农村</t>
  </si>
  <si>
    <t>门诊大病救助</t>
  </si>
  <si>
    <t>门诊慢性病救助</t>
  </si>
  <si>
    <t>保障
户数</t>
  </si>
  <si>
    <t>保障
人数</t>
  </si>
  <si>
    <t>保障
标准</t>
  </si>
  <si>
    <t>补助
水平</t>
  </si>
  <si>
    <t>资助
人数</t>
  </si>
  <si>
    <t>资助
标准</t>
  </si>
  <si>
    <t>救助
标准</t>
  </si>
  <si>
    <t>单位</t>
  </si>
  <si>
    <t>户</t>
  </si>
  <si>
    <t>人</t>
  </si>
  <si>
    <t>万元</t>
  </si>
  <si>
    <t>元/月</t>
  </si>
  <si>
    <t>元/年</t>
  </si>
  <si>
    <t>元/季</t>
  </si>
  <si>
    <t>元</t>
  </si>
  <si>
    <t>人次</t>
  </si>
  <si>
    <t>户次</t>
  </si>
  <si>
    <t>吉林省</t>
  </si>
  <si>
    <t>长春地区</t>
  </si>
  <si>
    <t>-</t>
  </si>
  <si>
    <t>长春市</t>
  </si>
  <si>
    <t>其中：双阳区</t>
  </si>
  <si>
    <t>未开展</t>
  </si>
  <si>
    <t>其中：九台区</t>
  </si>
  <si>
    <t>榆树市</t>
  </si>
  <si>
    <t>农安县</t>
  </si>
  <si>
    <t>德惠市</t>
  </si>
  <si>
    <t>吉林地区</t>
  </si>
  <si>
    <t>吉林市</t>
  </si>
  <si>
    <t>永吉县</t>
  </si>
  <si>
    <t>舒兰市</t>
  </si>
  <si>
    <t>磐石市</t>
  </si>
  <si>
    <t>桦甸市</t>
  </si>
  <si>
    <t>蛟河市</t>
  </si>
  <si>
    <t>四平地区</t>
  </si>
  <si>
    <t>四平市</t>
  </si>
  <si>
    <t>公主岭市</t>
  </si>
  <si>
    <t>双辽市</t>
  </si>
  <si>
    <t>梨树县</t>
  </si>
  <si>
    <t>伊通县</t>
  </si>
  <si>
    <t>辽源地区</t>
  </si>
  <si>
    <t>辽源市</t>
  </si>
  <si>
    <t>东辽县</t>
  </si>
  <si>
    <t>东丰县</t>
  </si>
  <si>
    <t>通化地区</t>
  </si>
  <si>
    <t>通化市</t>
  </si>
  <si>
    <t>通化县</t>
  </si>
  <si>
    <t>柳河县</t>
  </si>
  <si>
    <t>辉南县</t>
  </si>
  <si>
    <t>梅河口市</t>
  </si>
  <si>
    <t>集安市</t>
  </si>
  <si>
    <t>白山地区</t>
  </si>
  <si>
    <t>白山市</t>
  </si>
  <si>
    <t>其中：江源区</t>
  </si>
  <si>
    <t>临江市</t>
  </si>
  <si>
    <t>抚松县</t>
  </si>
  <si>
    <t>靖宇县</t>
  </si>
  <si>
    <t>长白县</t>
  </si>
  <si>
    <t>白城地区</t>
  </si>
  <si>
    <t>白城市</t>
  </si>
  <si>
    <t>洮南市</t>
  </si>
  <si>
    <t>大安市</t>
  </si>
  <si>
    <t>镇赉县</t>
  </si>
  <si>
    <t>通榆县</t>
  </si>
  <si>
    <t>松原地区</t>
  </si>
  <si>
    <t>松原市</t>
  </si>
  <si>
    <t>长岭县</t>
  </si>
  <si>
    <t>乾安县</t>
  </si>
  <si>
    <t>扶余市</t>
  </si>
  <si>
    <t>前郭县</t>
  </si>
  <si>
    <t>延边地区</t>
  </si>
  <si>
    <t>延吉市</t>
  </si>
  <si>
    <t>图们市</t>
  </si>
  <si>
    <t>敦化市</t>
  </si>
  <si>
    <t>龙井市</t>
  </si>
  <si>
    <t>和龙市</t>
  </si>
  <si>
    <t>珲春市</t>
  </si>
  <si>
    <t>汪清县</t>
  </si>
  <si>
    <t>安图县</t>
  </si>
  <si>
    <t>长白山管委会</t>
  </si>
  <si>
    <t>统计人：潘田、郭向南</t>
  </si>
  <si>
    <t>复核人：李正宇</t>
  </si>
  <si>
    <t>主管领导：马俊峰</t>
  </si>
  <si>
    <r>
      <t xml:space="preserve">吉林省社会救助基本情况统计表
</t>
    </r>
    <r>
      <rPr>
        <sz val="12"/>
        <color indexed="8"/>
        <rFont val="方正小标宋简体"/>
        <family val="4"/>
      </rPr>
      <t>（数据截至2016年11月底）</t>
    </r>
  </si>
  <si>
    <t>救助项目</t>
  </si>
  <si>
    <t>保障人数/救助人次</t>
  </si>
  <si>
    <t>人均保障标准</t>
  </si>
  <si>
    <t>人均补助水平/
人次均救助标准</t>
  </si>
  <si>
    <t>支出资金</t>
  </si>
  <si>
    <t>低保</t>
  </si>
  <si>
    <t>医疗
救助</t>
  </si>
  <si>
    <t>——</t>
  </si>
  <si>
    <t>人数/人次</t>
  </si>
  <si>
    <t>城市低保</t>
  </si>
  <si>
    <t>农村低保</t>
  </si>
  <si>
    <t>补助水平/救助标准</t>
  </si>
  <si>
    <t>低保保障标准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</si>
</sst>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0"/>
    </font>
    <font>
      <sz val="11"/>
      <name val="宋体"/>
      <family val="0"/>
    </font>
    <font>
      <sz val="11"/>
      <color indexed="26"/>
      <name val="宋体"/>
      <family val="0"/>
    </font>
    <font>
      <sz val="16"/>
      <color indexed="8"/>
      <name val="方正小标宋简体"/>
      <family val="4"/>
    </font>
    <font>
      <sz val="12"/>
      <color indexed="8"/>
      <name val="黑体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2"/>
      <color indexed="8"/>
      <name val="方正小标宋简体"/>
      <family val="4"/>
    </font>
    <font>
      <sz val="14"/>
      <color indexed="8"/>
      <name val="方正小标宋简体"/>
      <family val="4"/>
    </font>
    <font>
      <b/>
      <sz val="18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9" tint="0.7999799847602844"/>
      <name val="Calibri"/>
      <family val="0"/>
    </font>
    <font>
      <sz val="16"/>
      <color theme="1"/>
      <name val="方正小标宋简体"/>
      <family val="4"/>
    </font>
    <font>
      <sz val="12"/>
      <color theme="1"/>
      <name val="黑体"/>
      <family val="3"/>
    </font>
    <font>
      <sz val="10"/>
      <color theme="1"/>
      <name val="Calibri"/>
      <family val="0"/>
    </font>
    <font>
      <sz val="20"/>
      <color theme="1"/>
      <name val="方正小标宋简体"/>
      <family val="4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  <font>
      <sz val="1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11" fillId="3" borderId="0" applyNumberFormat="0" applyBorder="0" applyAlignment="0" applyProtection="0"/>
    <xf numFmtId="0" fontId="41" fillId="4" borderId="1" applyNumberFormat="0" applyAlignment="0" applyProtection="0"/>
    <xf numFmtId="0" fontId="0" fillId="5" borderId="0" applyNumberFormat="0" applyBorder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6" fillId="6" borderId="0" applyNumberFormat="0" applyBorder="0" applyAlignment="0" applyProtection="0"/>
    <xf numFmtId="0" fontId="31" fillId="0" borderId="3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8" fillId="8" borderId="4" applyNumberFormat="0" applyAlignment="0" applyProtection="0"/>
    <xf numFmtId="0" fontId="42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44" fillId="11" borderId="0" applyNumberFormat="0" applyBorder="0" applyAlignment="0" applyProtection="0"/>
    <xf numFmtId="9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1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5" applyNumberFormat="0" applyFont="0" applyAlignment="0" applyProtection="0"/>
    <xf numFmtId="0" fontId="11" fillId="19" borderId="0" applyNumberFormat="0" applyBorder="0" applyAlignment="0" applyProtection="0"/>
    <xf numFmtId="0" fontId="15" fillId="0" borderId="0">
      <alignment vertical="center"/>
      <protection/>
    </xf>
    <xf numFmtId="0" fontId="44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1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50" fillId="0" borderId="6" applyNumberFormat="0" applyFill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51" fillId="0" borderId="7" applyNumberFormat="0" applyFill="0" applyAlignment="0" applyProtection="0"/>
    <xf numFmtId="0" fontId="44" fillId="22" borderId="0" applyNumberFormat="0" applyBorder="0" applyAlignment="0" applyProtection="0"/>
    <xf numFmtId="0" fontId="46" fillId="0" borderId="8" applyNumberFormat="0" applyFill="0" applyAlignment="0" applyProtection="0"/>
    <xf numFmtId="0" fontId="11" fillId="15" borderId="0" applyNumberFormat="0" applyBorder="0" applyAlignment="0" applyProtection="0"/>
    <xf numFmtId="0" fontId="44" fillId="23" borderId="0" applyNumberFormat="0" applyBorder="0" applyAlignment="0" applyProtection="0"/>
    <xf numFmtId="0" fontId="52" fillId="24" borderId="9" applyNumberFormat="0" applyAlignment="0" applyProtection="0"/>
    <xf numFmtId="0" fontId="26" fillId="16" borderId="0" applyNumberFormat="0" applyBorder="0" applyAlignment="0" applyProtection="0"/>
    <xf numFmtId="0" fontId="15" fillId="0" borderId="0">
      <alignment/>
      <protection/>
    </xf>
    <xf numFmtId="0" fontId="53" fillId="24" borderId="1" applyNumberFormat="0" applyAlignment="0" applyProtection="0"/>
    <xf numFmtId="0" fontId="26" fillId="17" borderId="0" applyNumberFormat="0" applyBorder="0" applyAlignment="0" applyProtection="0"/>
    <xf numFmtId="0" fontId="28" fillId="8" borderId="4" applyNumberFormat="0" applyAlignment="0" applyProtection="0"/>
    <xf numFmtId="0" fontId="54" fillId="25" borderId="10" applyNumberFormat="0" applyAlignment="0" applyProtection="0"/>
    <xf numFmtId="0" fontId="15" fillId="0" borderId="0">
      <alignment/>
      <protection/>
    </xf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55" fillId="0" borderId="11" applyNumberFormat="0" applyFill="0" applyAlignment="0" applyProtection="0"/>
    <xf numFmtId="0" fontId="26" fillId="14" borderId="0" applyNumberFormat="0" applyBorder="0" applyAlignment="0" applyProtection="0"/>
    <xf numFmtId="0" fontId="11" fillId="15" borderId="0" applyNumberFormat="0" applyBorder="0" applyAlignment="0" applyProtection="0"/>
    <xf numFmtId="0" fontId="56" fillId="0" borderId="12" applyNumberFormat="0" applyFill="0" applyAlignment="0" applyProtection="0"/>
    <xf numFmtId="0" fontId="57" fillId="28" borderId="0" applyNumberFormat="0" applyBorder="0" applyAlignment="0" applyProtection="0"/>
    <xf numFmtId="0" fontId="22" fillId="16" borderId="0" applyNumberFormat="0" applyBorder="0" applyAlignment="0" applyProtection="0"/>
    <xf numFmtId="0" fontId="11" fillId="3" borderId="0" applyNumberFormat="0" applyBorder="0" applyAlignment="0" applyProtection="0"/>
    <xf numFmtId="0" fontId="26" fillId="29" borderId="0" applyNumberFormat="0" applyBorder="0" applyAlignment="0" applyProtection="0"/>
    <xf numFmtId="0" fontId="11" fillId="30" borderId="0" applyNumberFormat="0" applyBorder="0" applyAlignment="0" applyProtection="0"/>
    <xf numFmtId="0" fontId="15" fillId="0" borderId="0">
      <alignment vertical="center"/>
      <protection/>
    </xf>
    <xf numFmtId="0" fontId="58" fillId="31" borderId="0" applyNumberFormat="0" applyBorder="0" applyAlignment="0" applyProtection="0"/>
    <xf numFmtId="0" fontId="15" fillId="0" borderId="0">
      <alignment/>
      <protection/>
    </xf>
    <xf numFmtId="0" fontId="0" fillId="32" borderId="0" applyNumberFormat="0" applyBorder="0" applyAlignment="0" applyProtection="0"/>
    <xf numFmtId="0" fontId="44" fillId="33" borderId="0" applyNumberFormat="0" applyBorder="0" applyAlignment="0" applyProtection="0"/>
    <xf numFmtId="0" fontId="26" fillId="17" borderId="0" applyNumberFormat="0" applyBorder="0" applyAlignment="0" applyProtection="0"/>
    <xf numFmtId="0" fontId="27" fillId="34" borderId="13" applyNumberFormat="0" applyAlignment="0" applyProtection="0"/>
    <xf numFmtId="0" fontId="29" fillId="0" borderId="2" applyNumberFormat="0" applyFill="0" applyAlignment="0" applyProtection="0"/>
    <xf numFmtId="0" fontId="0" fillId="35" borderId="0" applyNumberFormat="0" applyBorder="0" applyAlignment="0" applyProtection="0"/>
    <xf numFmtId="0" fontId="26" fillId="17" borderId="0" applyNumberFormat="0" applyBorder="0" applyAlignment="0" applyProtection="0"/>
    <xf numFmtId="0" fontId="0" fillId="36" borderId="0" applyNumberFormat="0" applyBorder="0" applyAlignment="0" applyProtection="0"/>
    <xf numFmtId="0" fontId="29" fillId="0" borderId="2" applyNumberFormat="0" applyFill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0" fillId="41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8" borderId="4" applyNumberFormat="0" applyAlignment="0" applyProtection="0"/>
    <xf numFmtId="0" fontId="0" fillId="42" borderId="0" applyNumberFormat="0" applyBorder="0" applyAlignment="0" applyProtection="0"/>
    <xf numFmtId="0" fontId="44" fillId="43" borderId="0" applyNumberFormat="0" applyBorder="0" applyAlignment="0" applyProtection="0"/>
    <xf numFmtId="0" fontId="11" fillId="12" borderId="0" applyNumberFormat="0" applyBorder="0" applyAlignment="0" applyProtection="0"/>
    <xf numFmtId="0" fontId="28" fillId="8" borderId="4" applyNumberFormat="0" applyAlignment="0" applyProtection="0"/>
    <xf numFmtId="0" fontId="0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26" fillId="29" borderId="0" applyNumberFormat="0" applyBorder="0" applyAlignment="0" applyProtection="0"/>
    <xf numFmtId="0" fontId="28" fillId="8" borderId="4" applyNumberFormat="0" applyAlignment="0" applyProtection="0"/>
    <xf numFmtId="0" fontId="0" fillId="47" borderId="0" applyNumberFormat="0" applyBorder="0" applyAlignment="0" applyProtection="0"/>
    <xf numFmtId="0" fontId="44" fillId="48" borderId="0" applyNumberFormat="0" applyBorder="0" applyAlignment="0" applyProtection="0"/>
    <xf numFmtId="0" fontId="26" fillId="6" borderId="0" applyNumberFormat="0" applyBorder="0" applyAlignment="0" applyProtection="0"/>
    <xf numFmtId="0" fontId="17" fillId="29" borderId="0" applyNumberFormat="0" applyBorder="0" applyAlignment="0" applyProtection="0"/>
    <xf numFmtId="0" fontId="26" fillId="6" borderId="0" applyNumberFormat="0" applyBorder="0" applyAlignment="0" applyProtection="0"/>
    <xf numFmtId="0" fontId="26" fillId="19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7" fillId="29" borderId="0" applyNumberFormat="0" applyBorder="0" applyAlignment="0" applyProtection="0"/>
    <xf numFmtId="0" fontId="11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9" borderId="0" applyNumberFormat="0" applyBorder="0" applyAlignment="0" applyProtection="0"/>
    <xf numFmtId="0" fontId="26" fillId="6" borderId="0" applyNumberFormat="0" applyBorder="0" applyAlignment="0" applyProtection="0"/>
    <xf numFmtId="0" fontId="26" fillId="19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9" borderId="0" applyNumberFormat="0" applyBorder="0" applyAlignment="0" applyProtection="0"/>
    <xf numFmtId="0" fontId="26" fillId="6" borderId="0" applyNumberFormat="0" applyBorder="0" applyAlignment="0" applyProtection="0"/>
    <xf numFmtId="0" fontId="26" fillId="19" borderId="0" applyNumberFormat="0" applyBorder="0" applyAlignment="0" applyProtection="0"/>
    <xf numFmtId="0" fontId="11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11" fillId="49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1" fillId="19" borderId="0" applyNumberFormat="0" applyBorder="0" applyAlignment="0" applyProtection="0"/>
    <xf numFmtId="0" fontId="15" fillId="0" borderId="0">
      <alignment vertical="center"/>
      <protection/>
    </xf>
    <xf numFmtId="0" fontId="26" fillId="16" borderId="0" applyNumberFormat="0" applyBorder="0" applyAlignment="0" applyProtection="0"/>
    <xf numFmtId="0" fontId="11" fillId="3" borderId="0" applyNumberFormat="0" applyBorder="0" applyAlignment="0" applyProtection="0"/>
    <xf numFmtId="0" fontId="26" fillId="16" borderId="0" applyNumberFormat="0" applyBorder="0" applyAlignment="0" applyProtection="0"/>
    <xf numFmtId="0" fontId="11" fillId="30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5" fillId="0" borderId="14" applyNumberFormat="0" applyFill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1" fillId="49" borderId="0" applyNumberFormat="0" applyBorder="0" applyAlignment="0" applyProtection="0"/>
    <xf numFmtId="0" fontId="26" fillId="29" borderId="0" applyNumberFormat="0" applyBorder="0" applyAlignment="0" applyProtection="0"/>
    <xf numFmtId="0" fontId="11" fillId="49" borderId="0" applyNumberFormat="0" applyBorder="0" applyAlignment="0" applyProtection="0"/>
    <xf numFmtId="0" fontId="26" fillId="29" borderId="0" applyNumberFormat="0" applyBorder="0" applyAlignment="0" applyProtection="0"/>
    <xf numFmtId="0" fontId="11" fillId="49" borderId="0" applyNumberFormat="0" applyBorder="0" applyAlignment="0" applyProtection="0"/>
    <xf numFmtId="0" fontId="26" fillId="17" borderId="0" applyNumberFormat="0" applyBorder="0" applyAlignment="0" applyProtection="0"/>
    <xf numFmtId="0" fontId="30" fillId="8" borderId="15" applyNumberFormat="0" applyAlignment="0" applyProtection="0"/>
    <xf numFmtId="0" fontId="15" fillId="0" borderId="0">
      <alignment vertical="center"/>
      <protection/>
    </xf>
    <xf numFmtId="0" fontId="26" fillId="17" borderId="0" applyNumberFormat="0" applyBorder="0" applyAlignment="0" applyProtection="0"/>
    <xf numFmtId="0" fontId="15" fillId="0" borderId="0">
      <alignment vertical="center"/>
      <protection/>
    </xf>
    <xf numFmtId="0" fontId="26" fillId="17" borderId="0" applyNumberFormat="0" applyBorder="0" applyAlignment="0" applyProtection="0"/>
    <xf numFmtId="0" fontId="26" fillId="0" borderId="0">
      <alignment vertical="center"/>
      <protection/>
    </xf>
    <xf numFmtId="0" fontId="26" fillId="17" borderId="0" applyNumberFormat="0" applyBorder="0" applyAlignment="0" applyProtection="0"/>
    <xf numFmtId="0" fontId="26" fillId="0" borderId="0">
      <alignment vertical="center"/>
      <protection/>
    </xf>
    <xf numFmtId="0" fontId="26" fillId="17" borderId="0" applyNumberFormat="0" applyBorder="0" applyAlignment="0" applyProtection="0"/>
    <xf numFmtId="0" fontId="11" fillId="49" borderId="0" applyNumberFormat="0" applyBorder="0" applyAlignment="0" applyProtection="0"/>
    <xf numFmtId="0" fontId="26" fillId="17" borderId="0" applyNumberFormat="0" applyBorder="0" applyAlignment="0" applyProtection="0"/>
    <xf numFmtId="0" fontId="26" fillId="0" borderId="0">
      <alignment vertical="center"/>
      <protection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0" borderId="0">
      <alignment vertical="center"/>
      <protection/>
    </xf>
    <xf numFmtId="0" fontId="26" fillId="17" borderId="0" applyNumberFormat="0" applyBorder="0" applyAlignment="0" applyProtection="0"/>
    <xf numFmtId="0" fontId="11" fillId="30" borderId="0" applyNumberFormat="0" applyBorder="0" applyAlignment="0" applyProtection="0"/>
    <xf numFmtId="0" fontId="15" fillId="0" borderId="0">
      <alignment vertical="center"/>
      <protection/>
    </xf>
    <xf numFmtId="0" fontId="26" fillId="17" borderId="0" applyNumberFormat="0" applyBorder="0" applyAlignment="0" applyProtection="0"/>
    <xf numFmtId="0" fontId="15" fillId="0" borderId="0">
      <alignment vertical="center"/>
      <protection/>
    </xf>
    <xf numFmtId="0" fontId="26" fillId="17" borderId="0" applyNumberFormat="0" applyBorder="0" applyAlignment="0" applyProtection="0"/>
    <xf numFmtId="0" fontId="11" fillId="19" borderId="0" applyNumberFormat="0" applyBorder="0" applyAlignment="0" applyProtection="0"/>
    <xf numFmtId="0" fontId="15" fillId="0" borderId="0">
      <alignment vertical="center"/>
      <protection/>
    </xf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1" fillId="21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2" fillId="16" borderId="0" applyNumberFormat="0" applyBorder="0" applyAlignment="0" applyProtection="0"/>
    <xf numFmtId="0" fontId="26" fillId="50" borderId="0" applyNumberFormat="0" applyBorder="0" applyAlignment="0" applyProtection="0"/>
    <xf numFmtId="0" fontId="11" fillId="30" borderId="0" applyNumberFormat="0" applyBorder="0" applyAlignment="0" applyProtection="0"/>
    <xf numFmtId="0" fontId="26" fillId="50" borderId="0" applyNumberFormat="0" applyBorder="0" applyAlignment="0" applyProtection="0"/>
    <xf numFmtId="0" fontId="11" fillId="30" borderId="0" applyNumberFormat="0" applyBorder="0" applyAlignment="0" applyProtection="0"/>
    <xf numFmtId="0" fontId="26" fillId="50" borderId="0" applyNumberFormat="0" applyBorder="0" applyAlignment="0" applyProtection="0"/>
    <xf numFmtId="0" fontId="11" fillId="30" borderId="0" applyNumberFormat="0" applyBorder="0" applyAlignment="0" applyProtection="0"/>
    <xf numFmtId="0" fontId="17" fillId="29" borderId="0" applyNumberFormat="0" applyBorder="0" applyAlignment="0" applyProtection="0"/>
    <xf numFmtId="0" fontId="26" fillId="50" borderId="0" applyNumberFormat="0" applyBorder="0" applyAlignment="0" applyProtection="0"/>
    <xf numFmtId="0" fontId="11" fillId="30" borderId="0" applyNumberFormat="0" applyBorder="0" applyAlignment="0" applyProtection="0"/>
    <xf numFmtId="0" fontId="26" fillId="51" borderId="0" applyNumberFormat="0" applyBorder="0" applyAlignment="0" applyProtection="0"/>
    <xf numFmtId="0" fontId="11" fillId="10" borderId="0" applyNumberFormat="0" applyBorder="0" applyAlignment="0" applyProtection="0"/>
    <xf numFmtId="0" fontId="26" fillId="51" borderId="0" applyNumberFormat="0" applyBorder="0" applyAlignment="0" applyProtection="0"/>
    <xf numFmtId="0" fontId="26" fillId="17" borderId="0" applyNumberFormat="0" applyBorder="0" applyAlignment="0" applyProtection="0"/>
    <xf numFmtId="0" fontId="11" fillId="10" borderId="0" applyNumberFormat="0" applyBorder="0" applyAlignment="0" applyProtection="0"/>
    <xf numFmtId="0" fontId="26" fillId="51" borderId="0" applyNumberFormat="0" applyBorder="0" applyAlignment="0" applyProtection="0"/>
    <xf numFmtId="0" fontId="26" fillId="17" borderId="0" applyNumberFormat="0" applyBorder="0" applyAlignment="0" applyProtection="0"/>
    <xf numFmtId="0" fontId="26" fillId="51" borderId="0" applyNumberFormat="0" applyBorder="0" applyAlignment="0" applyProtection="0"/>
    <xf numFmtId="0" fontId="26" fillId="17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17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1" fillId="10" borderId="0" applyNumberFormat="0" applyBorder="0" applyAlignment="0" applyProtection="0"/>
    <xf numFmtId="0" fontId="26" fillId="51" borderId="0" applyNumberFormat="0" applyBorder="0" applyAlignment="0" applyProtection="0"/>
    <xf numFmtId="0" fontId="26" fillId="2" borderId="0" applyNumberFormat="0" applyBorder="0" applyAlignment="0" applyProtection="0"/>
    <xf numFmtId="0" fontId="17" fillId="29" borderId="0" applyNumberFormat="0" applyBorder="0" applyAlignment="0" applyProtection="0"/>
    <xf numFmtId="0" fontId="26" fillId="51" borderId="0" applyNumberFormat="0" applyBorder="0" applyAlignment="0" applyProtection="0"/>
    <xf numFmtId="0" fontId="11" fillId="15" borderId="0" applyNumberFormat="0" applyBorder="0" applyAlignment="0" applyProtection="0"/>
    <xf numFmtId="0" fontId="36" fillId="13" borderId="0" applyNumberFormat="0" applyBorder="0" applyAlignment="0" applyProtection="0"/>
    <xf numFmtId="0" fontId="26" fillId="51" borderId="0" applyNumberFormat="0" applyBorder="0" applyAlignment="0" applyProtection="0"/>
    <xf numFmtId="0" fontId="26" fillId="14" borderId="0" applyNumberFormat="0" applyBorder="0" applyAlignment="0" applyProtection="0"/>
    <xf numFmtId="0" fontId="11" fillId="15" borderId="0" applyNumberFormat="0" applyBorder="0" applyAlignment="0" applyProtection="0"/>
    <xf numFmtId="0" fontId="26" fillId="51" borderId="0" applyNumberFormat="0" applyBorder="0" applyAlignment="0" applyProtection="0"/>
    <xf numFmtId="0" fontId="11" fillId="15" borderId="0" applyNumberFormat="0" applyBorder="0" applyAlignment="0" applyProtection="0"/>
    <xf numFmtId="0" fontId="26" fillId="2" borderId="0" applyNumberFormat="0" applyBorder="0" applyAlignment="0" applyProtection="0"/>
    <xf numFmtId="0" fontId="17" fillId="29" borderId="0" applyNumberFormat="0" applyBorder="0" applyAlignment="0" applyProtection="0"/>
    <xf numFmtId="0" fontId="26" fillId="51" borderId="0" applyNumberFormat="0" applyBorder="0" applyAlignment="0" applyProtection="0"/>
    <xf numFmtId="0" fontId="26" fillId="2" borderId="0" applyNumberFormat="0" applyBorder="0" applyAlignment="0" applyProtection="0"/>
    <xf numFmtId="0" fontId="11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1" fillId="0" borderId="3" applyNumberFormat="0" applyFill="0" applyAlignment="0" applyProtection="0"/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5" fillId="0" borderId="0">
      <alignment/>
      <protection/>
    </xf>
    <xf numFmtId="0" fontId="26" fillId="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22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30" borderId="0" applyNumberFormat="0" applyBorder="0" applyAlignment="0" applyProtection="0"/>
    <xf numFmtId="0" fontId="28" fillId="8" borderId="4" applyNumberFormat="0" applyAlignment="0" applyProtection="0"/>
    <xf numFmtId="0" fontId="26" fillId="30" borderId="0" applyNumberFormat="0" applyBorder="0" applyAlignment="0" applyProtection="0"/>
    <xf numFmtId="0" fontId="28" fillId="8" borderId="4" applyNumberFormat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5" fillId="0" borderId="0">
      <alignment/>
      <protection/>
    </xf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8" fillId="8" borderId="4" applyNumberFormat="0" applyAlignment="0" applyProtection="0"/>
    <xf numFmtId="0" fontId="26" fillId="30" borderId="0" applyNumberFormat="0" applyBorder="0" applyAlignment="0" applyProtection="0"/>
    <xf numFmtId="0" fontId="15" fillId="0" borderId="0">
      <alignment/>
      <protection/>
    </xf>
    <xf numFmtId="0" fontId="28" fillId="8" borderId="4" applyNumberFormat="0" applyAlignment="0" applyProtection="0"/>
    <xf numFmtId="0" fontId="26" fillId="30" borderId="0" applyNumberFormat="0" applyBorder="0" applyAlignment="0" applyProtection="0"/>
    <xf numFmtId="0" fontId="11" fillId="10" borderId="0" applyNumberFormat="0" applyBorder="0" applyAlignment="0" applyProtection="0"/>
    <xf numFmtId="0" fontId="28" fillId="8" borderId="4" applyNumberFormat="0" applyAlignment="0" applyProtection="0"/>
    <xf numFmtId="0" fontId="26" fillId="30" borderId="0" applyNumberFormat="0" applyBorder="0" applyAlignment="0" applyProtection="0"/>
    <xf numFmtId="0" fontId="28" fillId="8" borderId="4" applyNumberFormat="0" applyAlignment="0" applyProtection="0"/>
    <xf numFmtId="0" fontId="14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28" fillId="8" borderId="4" applyNumberFormat="0" applyAlignment="0" applyProtection="0"/>
    <xf numFmtId="0" fontId="26" fillId="30" borderId="0" applyNumberFormat="0" applyBorder="0" applyAlignment="0" applyProtection="0"/>
    <xf numFmtId="0" fontId="26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14" applyNumberFormat="0" applyFill="0" applyAlignment="0" applyProtection="0"/>
    <xf numFmtId="0" fontId="27" fillId="34" borderId="13" applyNumberFormat="0" applyAlignment="0" applyProtection="0"/>
    <xf numFmtId="0" fontId="26" fillId="17" borderId="0" applyNumberFormat="0" applyBorder="0" applyAlignment="0" applyProtection="0"/>
    <xf numFmtId="0" fontId="5" fillId="0" borderId="14" applyNumberFormat="0" applyFill="0" applyAlignment="0" applyProtection="0"/>
    <xf numFmtId="0" fontId="27" fillId="34" borderId="13" applyNumberFormat="0" applyAlignment="0" applyProtection="0"/>
    <xf numFmtId="0" fontId="26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34" borderId="13" applyNumberFormat="0" applyAlignment="0" applyProtection="0"/>
    <xf numFmtId="0" fontId="26" fillId="17" borderId="0" applyNumberFormat="0" applyBorder="0" applyAlignment="0" applyProtection="0"/>
    <xf numFmtId="0" fontId="27" fillId="34" borderId="13" applyNumberFormat="0" applyAlignment="0" applyProtection="0"/>
    <xf numFmtId="0" fontId="26" fillId="17" borderId="0" applyNumberFormat="0" applyBorder="0" applyAlignment="0" applyProtection="0"/>
    <xf numFmtId="0" fontId="27" fillId="34" borderId="13" applyNumberFormat="0" applyAlignment="0" applyProtection="0"/>
    <xf numFmtId="0" fontId="26" fillId="17" borderId="0" applyNumberFormat="0" applyBorder="0" applyAlignment="0" applyProtection="0"/>
    <xf numFmtId="0" fontId="27" fillId="34" borderId="13" applyNumberFormat="0" applyAlignment="0" applyProtection="0"/>
    <xf numFmtId="0" fontId="26" fillId="17" borderId="0" applyNumberFormat="0" applyBorder="0" applyAlignment="0" applyProtection="0"/>
    <xf numFmtId="0" fontId="26" fillId="2" borderId="0" applyNumberFormat="0" applyBorder="0" applyAlignment="0" applyProtection="0"/>
    <xf numFmtId="0" fontId="17" fillId="29" borderId="0" applyNumberFormat="0" applyBorder="0" applyAlignment="0" applyProtection="0"/>
    <xf numFmtId="0" fontId="28" fillId="8" borderId="4" applyNumberFormat="0" applyAlignment="0" applyProtection="0"/>
    <xf numFmtId="0" fontId="26" fillId="2" borderId="0" applyNumberFormat="0" applyBorder="0" applyAlignment="0" applyProtection="0"/>
    <xf numFmtId="0" fontId="11" fillId="15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6" fillId="2" borderId="0" applyNumberFormat="0" applyBorder="0" applyAlignment="0" applyProtection="0"/>
    <xf numFmtId="0" fontId="11" fillId="15" borderId="0" applyNumberFormat="0" applyBorder="0" applyAlignment="0" applyProtection="0"/>
    <xf numFmtId="0" fontId="26" fillId="2" borderId="0" applyNumberFormat="0" applyBorder="0" applyAlignment="0" applyProtection="0"/>
    <xf numFmtId="0" fontId="11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1" fillId="15" borderId="0" applyNumberFormat="0" applyBorder="0" applyAlignment="0" applyProtection="0"/>
    <xf numFmtId="0" fontId="26" fillId="2" borderId="0" applyNumberFormat="0" applyBorder="0" applyAlignment="0" applyProtection="0"/>
    <xf numFmtId="0" fontId="17" fillId="29" borderId="0" applyNumberFormat="0" applyBorder="0" applyAlignment="0" applyProtection="0"/>
    <xf numFmtId="0" fontId="11" fillId="12" borderId="0" applyNumberFormat="0" applyBorder="0" applyAlignment="0" applyProtection="0"/>
    <xf numFmtId="0" fontId="26" fillId="2" borderId="0" applyNumberFormat="0" applyBorder="0" applyAlignment="0" applyProtection="0"/>
    <xf numFmtId="0" fontId="17" fillId="29" borderId="0" applyNumberFormat="0" applyBorder="0" applyAlignment="0" applyProtection="0"/>
    <xf numFmtId="0" fontId="26" fillId="2" borderId="0" applyNumberFormat="0" applyBorder="0" applyAlignment="0" applyProtection="0"/>
    <xf numFmtId="0" fontId="11" fillId="10" borderId="0" applyNumberFormat="0" applyBorder="0" applyAlignment="0" applyProtection="0"/>
    <xf numFmtId="0" fontId="26" fillId="2" borderId="0" applyNumberFormat="0" applyBorder="0" applyAlignment="0" applyProtection="0"/>
    <xf numFmtId="0" fontId="15" fillId="52" borderId="16" applyNumberFormat="0" applyFont="0" applyAlignment="0" applyProtection="0"/>
    <xf numFmtId="0" fontId="26" fillId="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52" borderId="16" applyNumberFormat="0" applyFont="0" applyAlignment="0" applyProtection="0"/>
    <xf numFmtId="0" fontId="26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4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4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30" borderId="0" applyNumberFormat="0" applyBorder="0" applyAlignment="0" applyProtection="0"/>
    <xf numFmtId="0" fontId="11" fillId="3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5" fillId="0" borderId="0">
      <alignment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52" borderId="16" applyNumberFormat="0" applyFont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15" fillId="0" borderId="0">
      <alignment/>
      <protection/>
    </xf>
    <xf numFmtId="0" fontId="14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5" fillId="0" borderId="0">
      <alignment/>
      <protection/>
    </xf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15" borderId="0" applyNumberFormat="0" applyBorder="0" applyAlignment="0" applyProtection="0"/>
    <xf numFmtId="0" fontId="5" fillId="0" borderId="14" applyNumberFormat="0" applyFill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15" fillId="0" borderId="0">
      <alignment vertical="center"/>
      <protection/>
    </xf>
    <xf numFmtId="0" fontId="15" fillId="0" borderId="0">
      <alignment/>
      <protection/>
    </xf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5" fillId="0" borderId="14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7" fillId="29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5" fillId="0" borderId="0">
      <alignment/>
      <protection/>
    </xf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7" fillId="29" borderId="0" applyNumberFormat="0" applyBorder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7" fillId="29" borderId="0" applyNumberFormat="0" applyBorder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5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7" fillId="29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7" fillId="34" borderId="13" applyNumberFormat="0" applyAlignment="0" applyProtection="0"/>
    <xf numFmtId="0" fontId="26" fillId="52" borderId="16" applyNumberFormat="0" applyFon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" fillId="0" borderId="14" applyNumberFormat="0" applyFill="0" applyAlignment="0" applyProtection="0"/>
    <xf numFmtId="0" fontId="28" fillId="8" borderId="4" applyNumberFormat="0" applyAlignment="0" applyProtection="0"/>
    <xf numFmtId="0" fontId="27" fillId="34" borderId="13" applyNumberFormat="0" applyAlignment="0" applyProtection="0"/>
    <xf numFmtId="0" fontId="14" fillId="0" borderId="0" applyNumberFormat="0" applyFill="0" applyBorder="0" applyAlignment="0" applyProtection="0"/>
    <xf numFmtId="0" fontId="27" fillId="34" borderId="13" applyNumberFormat="0" applyAlignment="0" applyProtection="0"/>
    <xf numFmtId="0" fontId="27" fillId="34" borderId="13" applyNumberFormat="0" applyAlignment="0" applyProtection="0"/>
    <xf numFmtId="0" fontId="27" fillId="34" borderId="13" applyNumberFormat="0" applyAlignment="0" applyProtection="0"/>
    <xf numFmtId="0" fontId="27" fillId="34" borderId="13" applyNumberFormat="0" applyAlignment="0" applyProtection="0"/>
    <xf numFmtId="0" fontId="27" fillId="34" borderId="13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0" fillId="8" borderId="15" applyNumberFormat="0" applyAlignment="0" applyProtection="0"/>
    <xf numFmtId="0" fontId="30" fillId="8" borderId="15" applyNumberFormat="0" applyAlignment="0" applyProtection="0"/>
    <xf numFmtId="0" fontId="30" fillId="8" borderId="15" applyNumberFormat="0" applyAlignment="0" applyProtection="0"/>
    <xf numFmtId="0" fontId="30" fillId="8" borderId="15" applyNumberFormat="0" applyAlignment="0" applyProtection="0"/>
    <xf numFmtId="0" fontId="30" fillId="8" borderId="15" applyNumberFormat="0" applyAlignment="0" applyProtection="0"/>
    <xf numFmtId="0" fontId="30" fillId="8" borderId="15" applyNumberFormat="0" applyAlignment="0" applyProtection="0"/>
    <xf numFmtId="0" fontId="30" fillId="8" borderId="15" applyNumberFormat="0" applyAlignment="0" applyProtection="0"/>
    <xf numFmtId="0" fontId="30" fillId="8" borderId="15" applyNumberFormat="0" applyAlignment="0" applyProtection="0"/>
    <xf numFmtId="0" fontId="30" fillId="8" borderId="15" applyNumberFormat="0" applyAlignment="0" applyProtection="0"/>
    <xf numFmtId="0" fontId="30" fillId="8" borderId="15" applyNumberFormat="0" applyAlignment="0" applyProtection="0"/>
    <xf numFmtId="0" fontId="30" fillId="8" borderId="15" applyNumberFormat="0" applyAlignment="0" applyProtection="0"/>
    <xf numFmtId="0" fontId="30" fillId="8" borderId="15" applyNumberFormat="0" applyAlignment="0" applyProtection="0"/>
    <xf numFmtId="0" fontId="30" fillId="8" borderId="15" applyNumberFormat="0" applyAlignment="0" applyProtection="0"/>
    <xf numFmtId="0" fontId="20" fillId="51" borderId="4" applyNumberFormat="0" applyAlignment="0" applyProtection="0"/>
    <xf numFmtId="0" fontId="20" fillId="51" borderId="4" applyNumberFormat="0" applyAlignment="0" applyProtection="0"/>
    <xf numFmtId="0" fontId="20" fillId="51" borderId="4" applyNumberFormat="0" applyAlignment="0" applyProtection="0"/>
    <xf numFmtId="0" fontId="20" fillId="51" borderId="4" applyNumberFormat="0" applyAlignment="0" applyProtection="0"/>
    <xf numFmtId="0" fontId="20" fillId="51" borderId="4" applyNumberFormat="0" applyAlignment="0" applyProtection="0"/>
    <xf numFmtId="0" fontId="20" fillId="51" borderId="4" applyNumberFormat="0" applyAlignment="0" applyProtection="0"/>
    <xf numFmtId="0" fontId="20" fillId="51" borderId="4" applyNumberFormat="0" applyAlignment="0" applyProtection="0"/>
    <xf numFmtId="0" fontId="20" fillId="51" borderId="4" applyNumberFormat="0" applyAlignment="0" applyProtection="0"/>
    <xf numFmtId="0" fontId="20" fillId="51" borderId="4" applyNumberFormat="0" applyAlignment="0" applyProtection="0"/>
    <xf numFmtId="0" fontId="20" fillId="51" borderId="4" applyNumberFormat="0" applyAlignment="0" applyProtection="0"/>
    <xf numFmtId="0" fontId="20" fillId="51" borderId="4" applyNumberFormat="0" applyAlignment="0" applyProtection="0"/>
    <xf numFmtId="0" fontId="20" fillId="51" borderId="4" applyNumberFormat="0" applyAlignment="0" applyProtection="0"/>
    <xf numFmtId="0" fontId="20" fillId="51" borderId="4" applyNumberFormat="0" applyAlignment="0" applyProtection="0"/>
    <xf numFmtId="0" fontId="20" fillId="51" borderId="4" applyNumberFormat="0" applyAlignment="0" applyProtection="0"/>
    <xf numFmtId="0" fontId="15" fillId="52" borderId="16" applyNumberFormat="0" applyFont="0" applyAlignment="0" applyProtection="0"/>
    <xf numFmtId="0" fontId="15" fillId="52" borderId="16" applyNumberFormat="0" applyFont="0" applyAlignment="0" applyProtection="0"/>
    <xf numFmtId="0" fontId="15" fillId="52" borderId="16" applyNumberFormat="0" applyFont="0" applyAlignment="0" applyProtection="0"/>
    <xf numFmtId="0" fontId="15" fillId="52" borderId="16" applyNumberFormat="0" applyFont="0" applyAlignment="0" applyProtection="0"/>
    <xf numFmtId="0" fontId="15" fillId="52" borderId="16" applyNumberFormat="0" applyFont="0" applyAlignment="0" applyProtection="0"/>
    <xf numFmtId="0" fontId="15" fillId="52" borderId="16" applyNumberFormat="0" applyFont="0" applyAlignment="0" applyProtection="0"/>
    <xf numFmtId="0" fontId="26" fillId="52" borderId="16" applyNumberFormat="0" applyFont="0" applyAlignment="0" applyProtection="0"/>
    <xf numFmtId="0" fontId="26" fillId="52" borderId="16" applyNumberFormat="0" applyFont="0" applyAlignment="0" applyProtection="0"/>
    <xf numFmtId="0" fontId="15" fillId="52" borderId="16" applyNumberFormat="0" applyFont="0" applyAlignment="0" applyProtection="0"/>
    <xf numFmtId="0" fontId="15" fillId="52" borderId="16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57" fontId="60" fillId="0" borderId="19" xfId="0" applyNumberFormat="1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6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3" fillId="0" borderId="19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646">
    <cellStyle name="Normal" xfId="0"/>
    <cellStyle name="Currency [0]" xfId="15"/>
    <cellStyle name="Currency" xfId="16"/>
    <cellStyle name="40% - 强调文字颜色 1 2 4 2" xfId="17"/>
    <cellStyle name="强调文字颜色 2 3 2" xfId="18"/>
    <cellStyle name="输入" xfId="19"/>
    <cellStyle name="20% - 强调文字颜色 3" xfId="20"/>
    <cellStyle name="链接单元格 5" xfId="21"/>
    <cellStyle name="链接单元格 3 2" xfId="22"/>
    <cellStyle name="20% - 强调文字颜色 1 2" xfId="23"/>
    <cellStyle name="标题 2 2 3 2" xfId="24"/>
    <cellStyle name="Comma [0]" xfId="25"/>
    <cellStyle name="Comma" xfId="26"/>
    <cellStyle name="常规 7 3" xfId="27"/>
    <cellStyle name="标题 4 2 3 2" xfId="28"/>
    <cellStyle name="40% - 强调文字颜色 3" xfId="29"/>
    <cellStyle name="计算 2" xfId="30"/>
    <cellStyle name="差" xfId="31"/>
    <cellStyle name="Hyperlink" xfId="32"/>
    <cellStyle name="60% - 强调文字颜色 6 3 2" xfId="33"/>
    <cellStyle name="解释性文本 2 3" xfId="34"/>
    <cellStyle name="标题 5" xfId="35"/>
    <cellStyle name="20% - 强调文字颜色 1 2 2 2" xfId="36"/>
    <cellStyle name="60% - 强调文字颜色 3" xfId="37"/>
    <cellStyle name="Percent" xfId="38"/>
    <cellStyle name="60% - 强调文字颜色 5 4 2" xfId="39"/>
    <cellStyle name="Followed Hyperlink" xfId="40"/>
    <cellStyle name="适中 2 4 2" xfId="41"/>
    <cellStyle name="40% - 强调文字颜色 6 4 2" xfId="42"/>
    <cellStyle name="60% - 强调文字颜色 4 2 2 2" xfId="43"/>
    <cellStyle name="20% - 强调文字颜色 2 2 2" xfId="44"/>
    <cellStyle name="20% - 强调文字颜色 4 5" xfId="45"/>
    <cellStyle name="注释" xfId="46"/>
    <cellStyle name="60% - 强调文字颜色 2 3" xfId="47"/>
    <cellStyle name="常规 6" xfId="48"/>
    <cellStyle name="60% - 强调文字颜色 2" xfId="49"/>
    <cellStyle name="解释性文本 2 2" xfId="50"/>
    <cellStyle name="标题 4" xfId="51"/>
    <cellStyle name="警告文本" xfId="52"/>
    <cellStyle name="20% - 强调文字颜色 4 4 2" xfId="53"/>
    <cellStyle name="60% - 强调文字颜色 2 2 2" xfId="54"/>
    <cellStyle name="常规 5 2" xfId="55"/>
    <cellStyle name="强调文字颜色 1 2 3" xfId="56"/>
    <cellStyle name="标题" xfId="57"/>
    <cellStyle name="解释性文本" xfId="58"/>
    <cellStyle name="差 6" xfId="59"/>
    <cellStyle name="标题 1" xfId="60"/>
    <cellStyle name="60% - 强调文字颜色 2 2 2 2" xfId="61"/>
    <cellStyle name="强调文字颜色 1 2 3 2" xfId="62"/>
    <cellStyle name="标题 2" xfId="63"/>
    <cellStyle name="60% - 强调文字颜色 1" xfId="64"/>
    <cellStyle name="标题 3" xfId="65"/>
    <cellStyle name="60% - 强调文字颜色 4 2 4 2" xfId="66"/>
    <cellStyle name="60% - 强调文字颜色 4" xfId="67"/>
    <cellStyle name="输出" xfId="68"/>
    <cellStyle name="20% - 强调文字颜色 2 4 2" xfId="69"/>
    <cellStyle name="常规 26" xfId="70"/>
    <cellStyle name="计算" xfId="71"/>
    <cellStyle name="40% - 强调文字颜色 4 2" xfId="72"/>
    <cellStyle name="计算 3 2" xfId="73"/>
    <cellStyle name="检查单元格" xfId="74"/>
    <cellStyle name="常规 8 3" xfId="75"/>
    <cellStyle name="20% - 强调文字颜色 6" xfId="76"/>
    <cellStyle name="强调文字颜色 2" xfId="77"/>
    <cellStyle name="链接单元格" xfId="78"/>
    <cellStyle name="40% - 强调文字颜色 6 5" xfId="79"/>
    <cellStyle name="60% - 强调文字颜色 4 2 3" xfId="80"/>
    <cellStyle name="汇总" xfId="81"/>
    <cellStyle name="好" xfId="82"/>
    <cellStyle name="差 2 3 2" xfId="83"/>
    <cellStyle name="强调文字颜色 2 2 4 2" xfId="84"/>
    <cellStyle name="20% - 强调文字颜色 3 3" xfId="85"/>
    <cellStyle name="60% - 强调文字颜色 3 2 3 2" xfId="86"/>
    <cellStyle name="常规 2_2014年一季度农村低保情况统计表" xfId="87"/>
    <cellStyle name="适中" xfId="88"/>
    <cellStyle name="常规 8 2" xfId="89"/>
    <cellStyle name="20% - 强调文字颜色 5" xfId="90"/>
    <cellStyle name="强调文字颜色 1" xfId="91"/>
    <cellStyle name="40% - 强调文字颜色 4 2 3 2" xfId="92"/>
    <cellStyle name="检查单元格 3 2" xfId="93"/>
    <cellStyle name="链接单元格 3" xfId="94"/>
    <cellStyle name="20% - 强调文字颜色 1" xfId="95"/>
    <cellStyle name="40% - 强调文字颜色 4 3 2" xfId="96"/>
    <cellStyle name="40% - 强调文字颜色 1" xfId="97"/>
    <cellStyle name="链接单元格 4" xfId="98"/>
    <cellStyle name="20% - 强调文字颜色 2" xfId="99"/>
    <cellStyle name="40% - 强调文字颜色 2" xfId="100"/>
    <cellStyle name="强调文字颜色 3" xfId="101"/>
    <cellStyle name="强调文字颜色 4" xfId="102"/>
    <cellStyle name="20% - 强调文字颜色 4" xfId="103"/>
    <cellStyle name="标题 5 3 2" xfId="104"/>
    <cellStyle name="计算 3" xfId="105"/>
    <cellStyle name="40% - 强调文字颜色 4" xfId="106"/>
    <cellStyle name="强调文字颜色 5" xfId="107"/>
    <cellStyle name="60% - 强调文字颜色 5 2 2 2" xfId="108"/>
    <cellStyle name="计算 4" xfId="109"/>
    <cellStyle name="40% - 强调文字颜色 5" xfId="110"/>
    <cellStyle name="60% - 强调文字颜色 5" xfId="111"/>
    <cellStyle name="强调文字颜色 6" xfId="112"/>
    <cellStyle name="20% - 强调文字颜色 3 3 2" xfId="113"/>
    <cellStyle name="计算 5" xfId="114"/>
    <cellStyle name="40% - 强调文字颜色 6" xfId="115"/>
    <cellStyle name="60% - 强调文字颜色 6" xfId="116"/>
    <cellStyle name="20% - 强调文字颜色 1 5" xfId="117"/>
    <cellStyle name="好 2" xfId="118"/>
    <cellStyle name="20% - 强调文字颜色 1 2 3" xfId="119"/>
    <cellStyle name="40% - 强调文字颜色 2 2" xfId="120"/>
    <cellStyle name="20% - 强调文字颜色 1 4" xfId="121"/>
    <cellStyle name="20% - 强调文字颜色 1 6" xfId="122"/>
    <cellStyle name="好 3" xfId="123"/>
    <cellStyle name="强调文字颜色 2 2 2 2" xfId="124"/>
    <cellStyle name="20% - 强调文字颜色 1 3" xfId="125"/>
    <cellStyle name="20% - 强调文字颜色 1 2 4 2" xfId="126"/>
    <cellStyle name="40% - 强调文字颜色 2 3 2" xfId="127"/>
    <cellStyle name="20% - 强调文字颜色 1 2 3 2" xfId="128"/>
    <cellStyle name="40% - 强调文字颜色 2 2 2" xfId="129"/>
    <cellStyle name="20% - 强调文字颜色 1 2 2" xfId="130"/>
    <cellStyle name="20% - 强调文字颜色 1 2 4" xfId="131"/>
    <cellStyle name="40% - 强调文字颜色 2 3" xfId="132"/>
    <cellStyle name="20% - 强调文字颜色 1 2 5" xfId="133"/>
    <cellStyle name="40% - 强调文字颜色 2 4" xfId="134"/>
    <cellStyle name="60% - 强调文字颜色 6 2 2 2" xfId="135"/>
    <cellStyle name="20% - 强调文字颜色 1 3 2" xfId="136"/>
    <cellStyle name="20% - 强调文字颜色 1 4 2" xfId="137"/>
    <cellStyle name="20% - 强调文字颜色 2 2" xfId="138"/>
    <cellStyle name="20% - 强调文字颜色 2 2 2 2" xfId="139"/>
    <cellStyle name="20% - 强调文字颜色 2 6" xfId="140"/>
    <cellStyle name="20% - 强调文字颜色 2 2 3" xfId="141"/>
    <cellStyle name="20% - 强调文字颜色 2 2 3 2" xfId="142"/>
    <cellStyle name="20% - 强调文字颜色 3 6" xfId="143"/>
    <cellStyle name="60% - 强调文字颜色 1 4" xfId="144"/>
    <cellStyle name="20% - 强调文字颜色 2 2 4" xfId="145"/>
    <cellStyle name="20% - 强调文字颜色 2 2 4 2" xfId="146"/>
    <cellStyle name="20% - 强调文字颜色 4 6" xfId="147"/>
    <cellStyle name="60% - 强调文字颜色 2 4" xfId="148"/>
    <cellStyle name="常规 7" xfId="149"/>
    <cellStyle name="20% - 强调文字颜色 2 2 5" xfId="150"/>
    <cellStyle name="强调文字颜色 2 2 3 2" xfId="151"/>
    <cellStyle name="20% - 强调文字颜色 2 3" xfId="152"/>
    <cellStyle name="60% - 强调文字颜色 3 2 2 2" xfId="153"/>
    <cellStyle name="20% - 强调文字颜色 2 3 2" xfId="154"/>
    <cellStyle name="20% - 强调文字颜色 2 4" xfId="155"/>
    <cellStyle name="20% - 强调文字颜色 2 5" xfId="156"/>
    <cellStyle name="20% - 强调文字颜色 3 2" xfId="157"/>
    <cellStyle name="20% - 强调文字颜色 3 2 2" xfId="158"/>
    <cellStyle name="20% - 强调文字颜色 3 2 2 2" xfId="159"/>
    <cellStyle name="20% - 强调文字颜色 3 2 3" xfId="160"/>
    <cellStyle name="20% - 强调文字颜色 3 2 3 2" xfId="161"/>
    <cellStyle name="汇总 5" xfId="162"/>
    <cellStyle name="20% - 强调文字颜色 3 2 4" xfId="163"/>
    <cellStyle name="20% - 强调文字颜色 3 2 4 2" xfId="164"/>
    <cellStyle name="20% - 强调文字颜色 3 2 5" xfId="165"/>
    <cellStyle name="20% - 强调文字颜色 3 4" xfId="166"/>
    <cellStyle name="60% - 强调文字颜色 1 2" xfId="167"/>
    <cellStyle name="20% - 强调文字颜色 3 4 2" xfId="168"/>
    <cellStyle name="60% - 强调文字颜色 1 2 2" xfId="169"/>
    <cellStyle name="20% - 强调文字颜色 3 5" xfId="170"/>
    <cellStyle name="60% - 强调文字颜色 1 3" xfId="171"/>
    <cellStyle name="20% - 强调文字颜色 4 2" xfId="172"/>
    <cellStyle name="输出 4 2" xfId="173"/>
    <cellStyle name="常规 3" xfId="174"/>
    <cellStyle name="20% - 强调文字颜色 4 2 2" xfId="175"/>
    <cellStyle name="常规 3 2" xfId="176"/>
    <cellStyle name="20% - 强调文字颜色 4 2 2 2" xfId="177"/>
    <cellStyle name="常规 3 2 2" xfId="178"/>
    <cellStyle name="20% - 强调文字颜色 4 2 3" xfId="179"/>
    <cellStyle name="常规 3 3" xfId="180"/>
    <cellStyle name="20% - 强调文字颜色 4 2 3 2" xfId="181"/>
    <cellStyle name="60% - 强调文字颜色 1 2 4" xfId="182"/>
    <cellStyle name="20% - 强调文字颜色 4 2 4" xfId="183"/>
    <cellStyle name="常规 3 4" xfId="184"/>
    <cellStyle name="20% - 强调文字颜色 4 2 4 2" xfId="185"/>
    <cellStyle name="20% - 强调文字颜色 4 2 5" xfId="186"/>
    <cellStyle name="常规 3 5" xfId="187"/>
    <cellStyle name="20% - 强调文字颜色 4 3" xfId="188"/>
    <cellStyle name="60% - 强调文字颜色 3 2 4 2" xfId="189"/>
    <cellStyle name="常规 4" xfId="190"/>
    <cellStyle name="20% - 强调文字颜色 4 3 2" xfId="191"/>
    <cellStyle name="常规 4 2" xfId="192"/>
    <cellStyle name="20% - 强调文字颜色 4 4" xfId="193"/>
    <cellStyle name="60% - 强调文字颜色 2 2" xfId="194"/>
    <cellStyle name="常规 5" xfId="195"/>
    <cellStyle name="20% - 强调文字颜色 5 2" xfId="196"/>
    <cellStyle name="20% - 强调文字颜色 5 2 2" xfId="197"/>
    <cellStyle name="20% - 强调文字颜色 5 2 2 2" xfId="198"/>
    <cellStyle name="20% - 强调文字颜色 5 2 3" xfId="199"/>
    <cellStyle name="20% - 强调文字颜色 5 2 3 2" xfId="200"/>
    <cellStyle name="20% - 强调文字颜色 5 2 4" xfId="201"/>
    <cellStyle name="强调文字颜色 1 2 2 2" xfId="202"/>
    <cellStyle name="20% - 强调文字颜色 5 2 4 2" xfId="203"/>
    <cellStyle name="20% - 强调文字颜色 6 2 5" xfId="204"/>
    <cellStyle name="20% - 强调文字颜色 5 2 5" xfId="205"/>
    <cellStyle name="20% - 强调文字颜色 5 3" xfId="206"/>
    <cellStyle name="20% - 强调文字颜色 5 3 2" xfId="207"/>
    <cellStyle name="差 5" xfId="208"/>
    <cellStyle name="20% - 强调文字颜色 5 4" xfId="209"/>
    <cellStyle name="60% - 强调文字颜色 3 2" xfId="210"/>
    <cellStyle name="20% - 强调文字颜色 5 4 2" xfId="211"/>
    <cellStyle name="60% - 强调文字颜色 3 2 2" xfId="212"/>
    <cellStyle name="20% - 强调文字颜色 5 5" xfId="213"/>
    <cellStyle name="60% - 强调文字颜色 3 3" xfId="214"/>
    <cellStyle name="好 2 2 2" xfId="215"/>
    <cellStyle name="20% - 强调文字颜色 5 6" xfId="216"/>
    <cellStyle name="60% - 强调文字颜色 3 4" xfId="217"/>
    <cellStyle name="20% - 强调文字颜色 6 2" xfId="218"/>
    <cellStyle name="60% - 强调文字颜色 6 2 4" xfId="219"/>
    <cellStyle name="20% - 强调文字颜色 6 2 2" xfId="220"/>
    <cellStyle name="40% - 强调文字颜色 4 4" xfId="221"/>
    <cellStyle name="60% - 强调文字颜色 6 2 4 2" xfId="222"/>
    <cellStyle name="20% - 强调文字颜色 6 2 2 2" xfId="223"/>
    <cellStyle name="40% - 强调文字颜色 4 4 2" xfId="224"/>
    <cellStyle name="20% - 强调文字颜色 6 2 3" xfId="225"/>
    <cellStyle name="40% - 强调文字颜色 4 5" xfId="226"/>
    <cellStyle name="20% - 强调文字颜色 6 2 3 2" xfId="227"/>
    <cellStyle name="20% - 强调文字颜色 6 2 4" xfId="228"/>
    <cellStyle name="40% - 强调文字颜色 4 6" xfId="229"/>
    <cellStyle name="20% - 强调文字颜色 6 2 4 2" xfId="230"/>
    <cellStyle name="20% - 强调文字颜色 6 3" xfId="231"/>
    <cellStyle name="60% - 强调文字颜色 6 2 5" xfId="232"/>
    <cellStyle name="20% - 强调文字颜色 6 3 2" xfId="233"/>
    <cellStyle name="40% - 强调文字颜色 5 4" xfId="234"/>
    <cellStyle name="好 2 5" xfId="235"/>
    <cellStyle name="20% - 强调文字颜色 6 4" xfId="236"/>
    <cellStyle name="60% - 强调文字颜色 4 2" xfId="237"/>
    <cellStyle name="适中 2 4" xfId="238"/>
    <cellStyle name="20% - 强调文字颜色 6 4 2" xfId="239"/>
    <cellStyle name="40% - 强调文字颜色 6 4" xfId="240"/>
    <cellStyle name="60% - 强调文字颜色 4 2 2" xfId="241"/>
    <cellStyle name="20% - 强调文字颜色 6 5" xfId="242"/>
    <cellStyle name="60% - 强调文字颜色 4 3" xfId="243"/>
    <cellStyle name="40% - 强调文字颜色 5 2 2" xfId="244"/>
    <cellStyle name="好 2 3 2" xfId="245"/>
    <cellStyle name="20% - 强调文字颜色 6 6" xfId="246"/>
    <cellStyle name="40% - 强调文字颜色 5 2 3" xfId="247"/>
    <cellStyle name="60% - 强调文字颜色 4 4" xfId="248"/>
    <cellStyle name="40% - 强调文字颜色 1 2" xfId="249"/>
    <cellStyle name="40% - 强调文字颜色 1 2 2" xfId="250"/>
    <cellStyle name="40% - 强调文字颜色 1 2 2 2" xfId="251"/>
    <cellStyle name="40% - 强调文字颜色 1 2 3" xfId="252"/>
    <cellStyle name="40% - 强调文字颜色 1 2 3 2" xfId="253"/>
    <cellStyle name="40% - 强调文字颜色 1 2 4" xfId="254"/>
    <cellStyle name="40% - 强调文字颜色 1 2 5" xfId="255"/>
    <cellStyle name="标题 2 2 2 2" xfId="256"/>
    <cellStyle name="40% - 强调文字颜色 1 3" xfId="257"/>
    <cellStyle name="常规 9 2" xfId="258"/>
    <cellStyle name="40% - 强调文字颜色 1 3 2" xfId="259"/>
    <cellStyle name="40% - 强调文字颜色 1 4" xfId="260"/>
    <cellStyle name="常规 9 3" xfId="261"/>
    <cellStyle name="40% - 强调文字颜色 1 4 2" xfId="262"/>
    <cellStyle name="40% - 强调文字颜色 1 5" xfId="263"/>
    <cellStyle name="常规 9 4" xfId="264"/>
    <cellStyle name="40% - 强调文字颜色 1 6" xfId="265"/>
    <cellStyle name="40% - 强调文字颜色 2 2 2 2" xfId="266"/>
    <cellStyle name="40% - 强调文字颜色 2 2 3" xfId="267"/>
    <cellStyle name="40% - 强调文字颜色 2 2 3 2" xfId="268"/>
    <cellStyle name="40% - 强调文字颜色 2 2 4" xfId="269"/>
    <cellStyle name="40% - 强调文字颜色 2 2 4 2" xfId="270"/>
    <cellStyle name="40% - 强调文字颜色 2 2 5" xfId="271"/>
    <cellStyle name="常规 11 2" xfId="272"/>
    <cellStyle name="40% - 强调文字颜色 2 4 2" xfId="273"/>
    <cellStyle name="差 2 3" xfId="274"/>
    <cellStyle name="40% - 强调文字颜色 2 5" xfId="275"/>
    <cellStyle name="40% - 强调文字颜色 2 6" xfId="276"/>
    <cellStyle name="40% - 强调文字颜色 3 2" xfId="277"/>
    <cellStyle name="计算 2 2" xfId="278"/>
    <cellStyle name="40% - 强调文字颜色 3 2 2" xfId="279"/>
    <cellStyle name="计算 2 2 2" xfId="280"/>
    <cellStyle name="40% - 强调文字颜色 3 2 2 2" xfId="281"/>
    <cellStyle name="40% - 强调文字颜色 3 2 4" xfId="282"/>
    <cellStyle name="40% - 强调文字颜色 3 2 3" xfId="283"/>
    <cellStyle name="40% - 强调文字颜色 3 2 3 2" xfId="284"/>
    <cellStyle name="常规 27" xfId="285"/>
    <cellStyle name="40% - 强调文字颜色 3 2 4 2" xfId="286"/>
    <cellStyle name="40% - 强调文字颜色 3 2 5" xfId="287"/>
    <cellStyle name="40% - 强调文字颜色 3 3" xfId="288"/>
    <cellStyle name="计算 2 3" xfId="289"/>
    <cellStyle name="40% - 强调文字颜色 3 3 2" xfId="290"/>
    <cellStyle name="常规 25" xfId="291"/>
    <cellStyle name="计算 2 3 2" xfId="292"/>
    <cellStyle name="40% - 强调文字颜色 3 4" xfId="293"/>
    <cellStyle name="60% - 强调文字颜色 6 2 3 2" xfId="294"/>
    <cellStyle name="计算 2 4" xfId="295"/>
    <cellStyle name="40% - 强调文字颜色 3 4 2" xfId="296"/>
    <cellStyle name="计算 2 4 2" xfId="297"/>
    <cellStyle name="警告文本 5" xfId="298"/>
    <cellStyle name="40% - 强调文字颜色 3 5" xfId="299"/>
    <cellStyle name="计算 2 5" xfId="300"/>
    <cellStyle name="40% - 强调文字颜色 3 6" xfId="301"/>
    <cellStyle name="40% - 强调文字颜色 4 2 2" xfId="302"/>
    <cellStyle name="标题 4 4" xfId="303"/>
    <cellStyle name="汇总 2 3" xfId="304"/>
    <cellStyle name="检查单元格 2" xfId="305"/>
    <cellStyle name="40% - 强调文字颜色 4 2 2 2" xfId="306"/>
    <cellStyle name="汇总 2 3 2" xfId="307"/>
    <cellStyle name="检查单元格 2 2" xfId="308"/>
    <cellStyle name="40% - 强调文字颜色 4 2 3" xfId="309"/>
    <cellStyle name="标题 4 5" xfId="310"/>
    <cellStyle name="检查单元格 3" xfId="311"/>
    <cellStyle name="40% - 强调文字颜色 4 2 4" xfId="312"/>
    <cellStyle name="检查单元格 4" xfId="313"/>
    <cellStyle name="40% - 强调文字颜色 4 2 4 2" xfId="314"/>
    <cellStyle name="检查单元格 4 2" xfId="315"/>
    <cellStyle name="40% - 强调文字颜色 4 2 5" xfId="316"/>
    <cellStyle name="检查单元格 5" xfId="317"/>
    <cellStyle name="40% - 强调文字颜色 4 3" xfId="318"/>
    <cellStyle name="40% - 强调文字颜色 5 2" xfId="319"/>
    <cellStyle name="好 2 3" xfId="320"/>
    <cellStyle name="计算 4 2" xfId="321"/>
    <cellStyle name="40% - 强调文字颜色 5 2 2 2" xfId="322"/>
    <cellStyle name="60% - 强调文字颜色 4 3 2" xfId="323"/>
    <cellStyle name="常规 15" xfId="324"/>
    <cellStyle name="常规 20" xfId="325"/>
    <cellStyle name="40% - 强调文字颜色 5 2 3 2" xfId="326"/>
    <cellStyle name="60% - 强调文字颜色 4 4 2" xfId="327"/>
    <cellStyle name="40% - 强调文字颜色 5 2 4" xfId="328"/>
    <cellStyle name="60% - 强调文字颜色 4 5" xfId="329"/>
    <cellStyle name="40% - 强调文字颜色 5 2 4 2" xfId="330"/>
    <cellStyle name="40% - 强调文字颜色 5 2 5" xfId="331"/>
    <cellStyle name="60% - 强调文字颜色 4 6" xfId="332"/>
    <cellStyle name="40% - 强调文字颜色 5 3" xfId="333"/>
    <cellStyle name="好 2 4" xfId="334"/>
    <cellStyle name="60% - 强调文字颜色 5 3" xfId="335"/>
    <cellStyle name="40% - 强调文字颜色 5 3 2" xfId="336"/>
    <cellStyle name="好 2 4 2" xfId="337"/>
    <cellStyle name="40% - 强调文字颜色 5 4 2" xfId="338"/>
    <cellStyle name="60% - 强调文字颜色 6 3" xfId="339"/>
    <cellStyle name="40% - 强调文字颜色 5 5" xfId="340"/>
    <cellStyle name="注释 2 2" xfId="341"/>
    <cellStyle name="40% - 强调文字颜色 5 6" xfId="342"/>
    <cellStyle name="40% - 强调文字颜色 6 2" xfId="343"/>
    <cellStyle name="40% - 强调文字颜色 6 2 2" xfId="344"/>
    <cellStyle name="40% - 强调文字颜色 6 2 2 2" xfId="345"/>
    <cellStyle name="40% - 强调文字颜色 6 2 3" xfId="346"/>
    <cellStyle name="40% - 强调文字颜色 6 2 3 2" xfId="347"/>
    <cellStyle name="40% - 强调文字颜色 6 2 4" xfId="348"/>
    <cellStyle name="40% - 强调文字颜色 6 2 4 2" xfId="349"/>
    <cellStyle name="40% - 强调文字颜色 6 2 5" xfId="350"/>
    <cellStyle name="40% - 强调文字颜色 6 3" xfId="351"/>
    <cellStyle name="40% - 强调文字颜色 6 3 2" xfId="352"/>
    <cellStyle name="解释性文本 3" xfId="353"/>
    <cellStyle name="注释 3 2" xfId="354"/>
    <cellStyle name="40% - 强调文字颜色 6 6" xfId="355"/>
    <cellStyle name="60% - 强调文字颜色 4 2 4" xfId="356"/>
    <cellStyle name="60% - 强调文字颜色 1 2 2 2" xfId="357"/>
    <cellStyle name="60% - 强调文字颜色 1 2 3" xfId="358"/>
    <cellStyle name="60% - 强调文字颜色 1 2 3 2" xfId="359"/>
    <cellStyle name="60% - 强调文字颜色 1 2 4 2" xfId="360"/>
    <cellStyle name="60% - 强调文字颜色 1 2 5" xfId="361"/>
    <cellStyle name="60% - 强调文字颜色 1 3 2" xfId="362"/>
    <cellStyle name="60% - 强调文字颜色 1 4 2" xfId="363"/>
    <cellStyle name="标题 4 2 3" xfId="364"/>
    <cellStyle name="60% - 强调文字颜色 1 5" xfId="365"/>
    <cellStyle name="警告文本 2 2" xfId="366"/>
    <cellStyle name="60% - 强调文字颜色 1 6" xfId="367"/>
    <cellStyle name="警告文本 2 3" xfId="368"/>
    <cellStyle name="60% - 强调文字颜色 2 2 3" xfId="369"/>
    <cellStyle name="常规 5 3" xfId="370"/>
    <cellStyle name="强调文字颜色 1 2 4" xfId="371"/>
    <cellStyle name="60% - 强调文字颜色 2 2 3 2" xfId="372"/>
    <cellStyle name="60% - 强调文字颜色 3 2 4" xfId="373"/>
    <cellStyle name="强调文字颜色 2 2 5" xfId="374"/>
    <cellStyle name="强调文字颜色 1 2 4 2" xfId="375"/>
    <cellStyle name="60% - 强调文字颜色 2 2 4" xfId="376"/>
    <cellStyle name="常规 5 4" xfId="377"/>
    <cellStyle name="60% - 强调文字颜色 2 2 4 2" xfId="378"/>
    <cellStyle name="60% - 强调文字颜色 2 2 5" xfId="379"/>
    <cellStyle name="注释 2" xfId="380"/>
    <cellStyle name="60% - 强调文字颜色 2 3 2" xfId="381"/>
    <cellStyle name="常规 6 2" xfId="382"/>
    <cellStyle name="60% - 强调文字颜色 2 4 2" xfId="383"/>
    <cellStyle name="常规 7 2" xfId="384"/>
    <cellStyle name="60% - 强调文字颜色 2 5" xfId="385"/>
    <cellStyle name="常规 8" xfId="386"/>
    <cellStyle name="警告文本 3 2" xfId="387"/>
    <cellStyle name="60% - 强调文字颜色 2 6" xfId="388"/>
    <cellStyle name="常规 9" xfId="389"/>
    <cellStyle name="60% - 强调文字颜色 3 2 3" xfId="390"/>
    <cellStyle name="60% - 强调文字颜色 3 2 5" xfId="391"/>
    <cellStyle name="60% - 强调文字颜色 3 3 2" xfId="392"/>
    <cellStyle name="60% - 强调文字颜色 3 4 2" xfId="393"/>
    <cellStyle name="60% - 强调文字颜色 3 5" xfId="394"/>
    <cellStyle name="60% - 强调文字颜色 3 6" xfId="395"/>
    <cellStyle name="60% - 强调文字颜色 4 2 3 2" xfId="396"/>
    <cellStyle name="汇总 2" xfId="397"/>
    <cellStyle name="60% - 强调文字颜色 4 2 5" xfId="398"/>
    <cellStyle name="60% - 强调文字颜色 5 2" xfId="399"/>
    <cellStyle name="60% - 强调文字颜色 5 2 2" xfId="400"/>
    <cellStyle name="60% - 强调文字颜色 5 2 3" xfId="401"/>
    <cellStyle name="60% - 强调文字颜色 5 2 3 2" xfId="402"/>
    <cellStyle name="60% - 强调文字颜色 5 2 4" xfId="403"/>
    <cellStyle name="60% - 强调文字颜色 5 2 4 2" xfId="404"/>
    <cellStyle name="标题 4 2" xfId="405"/>
    <cellStyle name="60% - 强调文字颜色 5 2 5" xfId="406"/>
    <cellStyle name="解释性文本 2 2 2" xfId="407"/>
    <cellStyle name="60% - 强调文字颜色 5 3 2" xfId="408"/>
    <cellStyle name="60% - 强调文字颜色 5 4" xfId="409"/>
    <cellStyle name="60% - 强调文字颜色 5 5" xfId="410"/>
    <cellStyle name="60% - 强调文字颜色 5 6" xfId="411"/>
    <cellStyle name="60% - 强调文字颜色 6 2" xfId="412"/>
    <cellStyle name="60% - 强调文字颜色 6 2 2" xfId="413"/>
    <cellStyle name="60% - 强调文字颜色 6 2 3" xfId="414"/>
    <cellStyle name="60% - 强调文字颜色 6 4" xfId="415"/>
    <cellStyle name="60% - 强调文字颜色 6 4 2" xfId="416"/>
    <cellStyle name="60% - 强调文字颜色 6 5" xfId="417"/>
    <cellStyle name="60% - 强调文字颜色 6 6" xfId="418"/>
    <cellStyle name="标题 1 2" xfId="419"/>
    <cellStyle name="标题 1 2 2" xfId="420"/>
    <cellStyle name="标题 1 2 2 2" xfId="421"/>
    <cellStyle name="常规 19" xfId="422"/>
    <cellStyle name="常规 24" xfId="423"/>
    <cellStyle name="标题 1 2 3" xfId="424"/>
    <cellStyle name="标题 1 2 3 2" xfId="425"/>
    <cellStyle name="警告文本 4" xfId="426"/>
    <cellStyle name="标题 1 3" xfId="427"/>
    <cellStyle name="标题 1 3 2" xfId="428"/>
    <cellStyle name="汇总 3" xfId="429"/>
    <cellStyle name="标题 1 4" xfId="430"/>
    <cellStyle name="标题 1 5" xfId="431"/>
    <cellStyle name="标题 2 2" xfId="432"/>
    <cellStyle name="标题 2 2 2" xfId="433"/>
    <cellStyle name="标题 2 2 3" xfId="434"/>
    <cellStyle name="好 3 2" xfId="435"/>
    <cellStyle name="标题 2 3" xfId="436"/>
    <cellStyle name="标题 2 3 2" xfId="437"/>
    <cellStyle name="常规 11" xfId="438"/>
    <cellStyle name="标题 2 4" xfId="439"/>
    <cellStyle name="标题 2 5" xfId="440"/>
    <cellStyle name="标题 3 2" xfId="441"/>
    <cellStyle name="标题 3 2 2" xfId="442"/>
    <cellStyle name="好 5" xfId="443"/>
    <cellStyle name="标题 3 2 2 2" xfId="444"/>
    <cellStyle name="标题 3 2 3" xfId="445"/>
    <cellStyle name="好 6" xfId="446"/>
    <cellStyle name="标题 3 2 3 2" xfId="447"/>
    <cellStyle name="标题 3 3" xfId="448"/>
    <cellStyle name="标题 3 3 2" xfId="449"/>
    <cellStyle name="标题 3 4" xfId="450"/>
    <cellStyle name="标题 3 5" xfId="451"/>
    <cellStyle name="标题 4 2 2" xfId="452"/>
    <cellStyle name="标题 4 2 2 2" xfId="453"/>
    <cellStyle name="常规 6 3" xfId="454"/>
    <cellStyle name="标题 4 3" xfId="455"/>
    <cellStyle name="汇总 2 2" xfId="456"/>
    <cellStyle name="标题 4 3 2" xfId="457"/>
    <cellStyle name="汇总 2 2 2" xfId="458"/>
    <cellStyle name="标题 5 2" xfId="459"/>
    <cellStyle name="解释性文本 2 3 2" xfId="460"/>
    <cellStyle name="标题 5 2 2" xfId="461"/>
    <cellStyle name="标题 5 3" xfId="462"/>
    <cellStyle name="汇总 3 2" xfId="463"/>
    <cellStyle name="标题 6" xfId="464"/>
    <cellStyle name="标题 6 2" xfId="465"/>
    <cellStyle name="标题 7" xfId="466"/>
    <cellStyle name="标题 8" xfId="467"/>
    <cellStyle name="差 2" xfId="468"/>
    <cellStyle name="解释性文本 5" xfId="469"/>
    <cellStyle name="差 2 2" xfId="470"/>
    <cellStyle name="差 2 2 2" xfId="471"/>
    <cellStyle name="差 2 4" xfId="472"/>
    <cellStyle name="差 2 4 2" xfId="473"/>
    <cellStyle name="差 2 5" xfId="474"/>
    <cellStyle name="差 3" xfId="475"/>
    <cellStyle name="差 3 2" xfId="476"/>
    <cellStyle name="差 4" xfId="477"/>
    <cellStyle name="差 4 2" xfId="478"/>
    <cellStyle name="常规 10" xfId="479"/>
    <cellStyle name="常规 16 2" xfId="480"/>
    <cellStyle name="常规 21 2" xfId="481"/>
    <cellStyle name="常规 12" xfId="482"/>
    <cellStyle name="好 4 2" xfId="483"/>
    <cellStyle name="常规 12 2" xfId="484"/>
    <cellStyle name="常规 13" xfId="485"/>
    <cellStyle name="常规 13 2" xfId="486"/>
    <cellStyle name="常规 14" xfId="487"/>
    <cellStyle name="常规 15 2" xfId="488"/>
    <cellStyle name="常规 20 2" xfId="489"/>
    <cellStyle name="常规 16" xfId="490"/>
    <cellStyle name="常规 21" xfId="491"/>
    <cellStyle name="检查单元格 2 2 2" xfId="492"/>
    <cellStyle name="注释 4 2" xfId="493"/>
    <cellStyle name="常规 17" xfId="494"/>
    <cellStyle name="常规 22" xfId="495"/>
    <cellStyle name="常规 17 2" xfId="496"/>
    <cellStyle name="常规 22 2" xfId="497"/>
    <cellStyle name="常规 18" xfId="498"/>
    <cellStyle name="常规 23" xfId="499"/>
    <cellStyle name="常规 18 2" xfId="500"/>
    <cellStyle name="常规 19 2" xfId="501"/>
    <cellStyle name="常规 2" xfId="502"/>
    <cellStyle name="常规 2 2" xfId="503"/>
    <cellStyle name="常规 2 2 2" xfId="504"/>
    <cellStyle name="常规 2 3" xfId="505"/>
    <cellStyle name="常规 2 4" xfId="506"/>
    <cellStyle name="常规 2 5" xfId="507"/>
    <cellStyle name="常规 28" xfId="508"/>
    <cellStyle name="常规 29" xfId="509"/>
    <cellStyle name="常规 4 2 2" xfId="510"/>
    <cellStyle name="常规 4 4" xfId="511"/>
    <cellStyle name="常规 4 3" xfId="512"/>
    <cellStyle name="常规 6 4" xfId="513"/>
    <cellStyle name="常规 7 4" xfId="514"/>
    <cellStyle name="好 2 2" xfId="515"/>
    <cellStyle name="好 4" xfId="516"/>
    <cellStyle name="汇总 4" xfId="517"/>
    <cellStyle name="计算 6" xfId="518"/>
    <cellStyle name="检查单元格 2 3" xfId="519"/>
    <cellStyle name="警告文本 2 3 2" xfId="520"/>
    <cellStyle name="检查单元格 2 3 2" xfId="521"/>
    <cellStyle name="检查单元格 2 4" xfId="522"/>
    <cellStyle name="检查单元格 2 4 2" xfId="523"/>
    <cellStyle name="检查单元格 2 5" xfId="524"/>
    <cellStyle name="检查单元格 6" xfId="525"/>
    <cellStyle name="解释性文本 2" xfId="526"/>
    <cellStyle name="解释性文本 3 2" xfId="527"/>
    <cellStyle name="解释性文本 4" xfId="528"/>
    <cellStyle name="警告文本 2" xfId="529"/>
    <cellStyle name="警告文本 2 2 2" xfId="530"/>
    <cellStyle name="警告文本 3" xfId="531"/>
    <cellStyle name="链接单元格 2" xfId="532"/>
    <cellStyle name="链接单元格 2 2" xfId="533"/>
    <cellStyle name="链接单元格 2 2 2" xfId="534"/>
    <cellStyle name="链接单元格 2 3" xfId="535"/>
    <cellStyle name="链接单元格 2 3 2" xfId="536"/>
    <cellStyle name="强调文字颜色 1 2" xfId="537"/>
    <cellStyle name="强调文字颜色 1 2 2" xfId="538"/>
    <cellStyle name="强调文字颜色 1 2 5" xfId="539"/>
    <cellStyle name="强调文字颜色 1 3" xfId="540"/>
    <cellStyle name="强调文字颜色 1 3 2" xfId="541"/>
    <cellStyle name="强调文字颜色 1 4" xfId="542"/>
    <cellStyle name="强调文字颜色 1 4 2" xfId="543"/>
    <cellStyle name="强调文字颜色 1 5" xfId="544"/>
    <cellStyle name="强调文字颜色 1 6" xfId="545"/>
    <cellStyle name="强调文字颜色 2 2" xfId="546"/>
    <cellStyle name="强调文字颜色 2 2 2" xfId="547"/>
    <cellStyle name="强调文字颜色 2 2 3" xfId="548"/>
    <cellStyle name="强调文字颜色 2 2 4" xfId="549"/>
    <cellStyle name="强调文字颜色 2 3" xfId="550"/>
    <cellStyle name="强调文字颜色 2 4" xfId="551"/>
    <cellStyle name="强调文字颜色 2 4 2" xfId="552"/>
    <cellStyle name="强调文字颜色 2 5" xfId="553"/>
    <cellStyle name="强调文字颜色 2 6" xfId="554"/>
    <cellStyle name="强调文字颜色 3 2" xfId="555"/>
    <cellStyle name="强调文字颜色 3 2 2" xfId="556"/>
    <cellStyle name="强调文字颜色 3 2 2 2" xfId="557"/>
    <cellStyle name="强调文字颜色 3 2 3" xfId="558"/>
    <cellStyle name="强调文字颜色 3 2 3 2" xfId="559"/>
    <cellStyle name="强调文字颜色 3 2 4" xfId="560"/>
    <cellStyle name="强调文字颜色 3 2 4 2" xfId="561"/>
    <cellStyle name="强调文字颜色 3 2 5" xfId="562"/>
    <cellStyle name="强调文字颜色 3 3" xfId="563"/>
    <cellStyle name="强调文字颜色 3 3 2" xfId="564"/>
    <cellStyle name="强调文字颜色 3 4" xfId="565"/>
    <cellStyle name="强调文字颜色 3 4 2" xfId="566"/>
    <cellStyle name="强调文字颜色 3 5" xfId="567"/>
    <cellStyle name="强调文字颜色 3 6" xfId="568"/>
    <cellStyle name="强调文字颜色 4 2" xfId="569"/>
    <cellStyle name="强调文字颜色 4 2 2" xfId="570"/>
    <cellStyle name="强调文字颜色 4 2 2 2" xfId="571"/>
    <cellStyle name="强调文字颜色 4 2 3" xfId="572"/>
    <cellStyle name="强调文字颜色 4 2 3 2" xfId="573"/>
    <cellStyle name="强调文字颜色 4 2 4" xfId="574"/>
    <cellStyle name="强调文字颜色 4 2 4 2" xfId="575"/>
    <cellStyle name="强调文字颜色 4 2 5" xfId="576"/>
    <cellStyle name="强调文字颜色 4 3" xfId="577"/>
    <cellStyle name="强调文字颜色 4 3 2" xfId="578"/>
    <cellStyle name="强调文字颜色 4 4" xfId="579"/>
    <cellStyle name="强调文字颜色 4 4 2" xfId="580"/>
    <cellStyle name="强调文字颜色 4 5" xfId="581"/>
    <cellStyle name="强调文字颜色 4 6" xfId="582"/>
    <cellStyle name="强调文字颜色 5 2" xfId="583"/>
    <cellStyle name="强调文字颜色 5 2 2" xfId="584"/>
    <cellStyle name="强调文字颜色 5 2 2 2" xfId="585"/>
    <cellStyle name="强调文字颜色 5 2 3" xfId="586"/>
    <cellStyle name="强调文字颜色 5 2 3 2" xfId="587"/>
    <cellStyle name="强调文字颜色 5 2 4" xfId="588"/>
    <cellStyle name="强调文字颜色 5 2 4 2" xfId="589"/>
    <cellStyle name="强调文字颜色 5 2 5" xfId="590"/>
    <cellStyle name="强调文字颜色 5 3" xfId="591"/>
    <cellStyle name="强调文字颜色 5 3 2" xfId="592"/>
    <cellStyle name="强调文字颜色 5 4" xfId="593"/>
    <cellStyle name="强调文字颜色 5 4 2" xfId="594"/>
    <cellStyle name="强调文字颜色 5 5" xfId="595"/>
    <cellStyle name="强调文字颜色 5 6" xfId="596"/>
    <cellStyle name="强调文字颜色 6 2" xfId="597"/>
    <cellStyle name="强调文字颜色 6 2 2" xfId="598"/>
    <cellStyle name="强调文字颜色 6 2 2 2" xfId="599"/>
    <cellStyle name="强调文字颜色 6 2 3" xfId="600"/>
    <cellStyle name="强调文字颜色 6 2 3 2" xfId="601"/>
    <cellStyle name="强调文字颜色 6 2 4" xfId="602"/>
    <cellStyle name="强调文字颜色 6 2 4 2" xfId="603"/>
    <cellStyle name="强调文字颜色 6 2 5" xfId="604"/>
    <cellStyle name="强调文字颜色 6 3" xfId="605"/>
    <cellStyle name="强调文字颜色 6 3 2" xfId="606"/>
    <cellStyle name="强调文字颜色 6 4" xfId="607"/>
    <cellStyle name="强调文字颜色 6 4 2" xfId="608"/>
    <cellStyle name="强调文字颜色 6 5" xfId="609"/>
    <cellStyle name="强调文字颜色 6 6" xfId="610"/>
    <cellStyle name="适中 2" xfId="611"/>
    <cellStyle name="适中 2 2" xfId="612"/>
    <cellStyle name="适中 2 2 2" xfId="613"/>
    <cellStyle name="适中 2 3" xfId="614"/>
    <cellStyle name="适中 2 3 2" xfId="615"/>
    <cellStyle name="适中 2 5" xfId="616"/>
    <cellStyle name="适中 3" xfId="617"/>
    <cellStyle name="适中 3 2" xfId="618"/>
    <cellStyle name="适中 4" xfId="619"/>
    <cellStyle name="适中 4 2" xfId="620"/>
    <cellStyle name="适中 5" xfId="621"/>
    <cellStyle name="适中 6" xfId="622"/>
    <cellStyle name="输出 2" xfId="623"/>
    <cellStyle name="输出 2 2" xfId="624"/>
    <cellStyle name="输出 2 2 2" xfId="625"/>
    <cellStyle name="输出 2 3" xfId="626"/>
    <cellStyle name="输出 2 3 2" xfId="627"/>
    <cellStyle name="输出 2 4" xfId="628"/>
    <cellStyle name="输出 2 4 2" xfId="629"/>
    <cellStyle name="输出 2 5" xfId="630"/>
    <cellStyle name="输出 3" xfId="631"/>
    <cellStyle name="输出 3 2" xfId="632"/>
    <cellStyle name="输出 4" xfId="633"/>
    <cellStyle name="输出 5" xfId="634"/>
    <cellStyle name="输出 6" xfId="635"/>
    <cellStyle name="输入 2" xfId="636"/>
    <cellStyle name="输入 2 2" xfId="637"/>
    <cellStyle name="输入 2 2 2" xfId="638"/>
    <cellStyle name="输入 2 3" xfId="639"/>
    <cellStyle name="输入 2 3 2" xfId="640"/>
    <cellStyle name="输入 2 4" xfId="641"/>
    <cellStyle name="输入 2 4 2" xfId="642"/>
    <cellStyle name="输入 2 5" xfId="643"/>
    <cellStyle name="输入 3" xfId="644"/>
    <cellStyle name="输入 3 2" xfId="645"/>
    <cellStyle name="输入 4" xfId="646"/>
    <cellStyle name="输入 4 2" xfId="647"/>
    <cellStyle name="输入 5" xfId="648"/>
    <cellStyle name="输入 6" xfId="649"/>
    <cellStyle name="注释 2 2 2" xfId="650"/>
    <cellStyle name="注释 2 3" xfId="651"/>
    <cellStyle name="注释 2 3 2" xfId="652"/>
    <cellStyle name="注释 2 4" xfId="653"/>
    <cellStyle name="注释 2 4 2" xfId="654"/>
    <cellStyle name="注释 2 5" xfId="655"/>
    <cellStyle name="注释 3" xfId="656"/>
    <cellStyle name="注释 4" xfId="657"/>
    <cellStyle name="注释 5" xfId="658"/>
    <cellStyle name="注释 6" xfId="6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保障人数和救助人次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2"/>
          <c:y val="0.20125"/>
          <c:w val="0.85925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'图表'!$B$1</c:f>
              <c:strCache>
                <c:ptCount val="1"/>
                <c:pt idx="0">
                  <c:v>人数/人次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'图表'!$A$2:$A$7</c:f>
              <c:strCache/>
            </c:strRef>
          </c:cat>
          <c:val>
            <c:numRef>
              <c:f>'图表'!$B$2:$B$7</c:f>
              <c:numCache/>
            </c:numRef>
          </c:val>
        </c:ser>
        <c:overlap val="2"/>
        <c:gapWidth val="111"/>
        <c:axId val="44522339"/>
        <c:axId val="65156732"/>
      </c:barChart>
      <c:catAx>
        <c:axId val="4452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156732"/>
        <c:crosses val="autoZero"/>
        <c:auto val="1"/>
        <c:lblOffset val="100"/>
        <c:tickLblSkip val="6"/>
        <c:noMultiLvlLbl val="0"/>
      </c:catAx>
      <c:valAx>
        <c:axId val="65156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52233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1275"/>
          <c:y val="0.20125"/>
          <c:w val="0.8665"/>
          <c:h val="0.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'图表'!$B$10</c:f>
              <c:strCache>
                <c:ptCount val="1"/>
                <c:pt idx="0">
                  <c:v>支出资金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'图表'!$A$11:$A$16</c:f>
              <c:strCache/>
            </c:strRef>
          </c:cat>
          <c:val>
            <c:numRef>
              <c:f>'图表'!$B$11:$B$16</c:f>
              <c:numCache/>
            </c:numRef>
          </c:val>
        </c:ser>
        <c:axId val="49539677"/>
        <c:axId val="43203910"/>
      </c:barChart>
      <c:catAx>
        <c:axId val="4953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03910"/>
        <c:crosses val="autoZero"/>
        <c:auto val="1"/>
        <c:lblOffset val="100"/>
        <c:tickLblSkip val="6"/>
        <c:noMultiLvlLbl val="0"/>
      </c:catAx>
      <c:valAx>
        <c:axId val="432039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53967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人均补助水平、保障标准和人次均救助标准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7675"/>
          <c:y val="0.244"/>
          <c:w val="0.82"/>
          <c:h val="0.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'图表'!$B$19</c:f>
              <c:strCache>
                <c:ptCount val="1"/>
                <c:pt idx="0">
                  <c:v>补助水平/救助标准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'图表'!$A$20:$A$25</c:f>
              <c:strCache/>
            </c:strRef>
          </c:cat>
          <c:val>
            <c:numRef>
              <c:f>'图表'!$B$20:$B$25</c:f>
              <c:numCache/>
            </c:numRef>
          </c:val>
        </c:ser>
        <c:ser>
          <c:idx val="1"/>
          <c:order val="1"/>
          <c:tx>
            <c:strRef>
              <c:f>'图表'!$C$19</c:f>
              <c:strCache>
                <c:ptCount val="1"/>
                <c:pt idx="0">
                  <c:v>低保保障标准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'图表'!$A$20:$A$25</c:f>
              <c:strCache/>
            </c:strRef>
          </c:cat>
          <c:val>
            <c:numRef>
              <c:f>'图表'!$C$20:$C$25</c:f>
              <c:numCache/>
            </c:numRef>
          </c:val>
        </c:ser>
        <c:axId val="53290871"/>
        <c:axId val="9855792"/>
      </c:barChart>
      <c:catAx>
        <c:axId val="5329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55792"/>
        <c:crosses val="autoZero"/>
        <c:auto val="1"/>
        <c:lblOffset val="100"/>
        <c:tickLblSkip val="6"/>
        <c:noMultiLvlLbl val="0"/>
      </c:catAx>
      <c:valAx>
        <c:axId val="9855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9087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2</xdr:row>
      <xdr:rowOff>28575</xdr:rowOff>
    </xdr:from>
    <xdr:to>
      <xdr:col>19</xdr:col>
      <xdr:colOff>314325</xdr:colOff>
      <xdr:row>18</xdr:row>
      <xdr:rowOff>28575</xdr:rowOff>
    </xdr:to>
    <xdr:graphicFrame>
      <xdr:nvGraphicFramePr>
        <xdr:cNvPr id="1" name="Chart 4"/>
        <xdr:cNvGraphicFramePr/>
      </xdr:nvGraphicFramePr>
      <xdr:xfrm>
        <a:off x="6667500" y="371475"/>
        <a:ext cx="5943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371475</xdr:colOff>
      <xdr:row>19</xdr:row>
      <xdr:rowOff>123825</xdr:rowOff>
    </xdr:from>
    <xdr:to>
      <xdr:col>19</xdr:col>
      <xdr:colOff>314325</xdr:colOff>
      <xdr:row>35</xdr:row>
      <xdr:rowOff>133350</xdr:rowOff>
    </xdr:to>
    <xdr:graphicFrame>
      <xdr:nvGraphicFramePr>
        <xdr:cNvPr id="2" name="Chart 5"/>
        <xdr:cNvGraphicFramePr/>
      </xdr:nvGraphicFramePr>
      <xdr:xfrm>
        <a:off x="6667500" y="3381375"/>
        <a:ext cx="59436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371475</xdr:colOff>
      <xdr:row>37</xdr:row>
      <xdr:rowOff>19050</xdr:rowOff>
    </xdr:from>
    <xdr:to>
      <xdr:col>19</xdr:col>
      <xdr:colOff>314325</xdr:colOff>
      <xdr:row>53</xdr:row>
      <xdr:rowOff>19050</xdr:rowOff>
    </xdr:to>
    <xdr:graphicFrame>
      <xdr:nvGraphicFramePr>
        <xdr:cNvPr id="3" name="Chart 6"/>
        <xdr:cNvGraphicFramePr/>
      </xdr:nvGraphicFramePr>
      <xdr:xfrm>
        <a:off x="6667500" y="6591300"/>
        <a:ext cx="59436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workbookViewId="0" topLeftCell="A25">
      <selection activeCell="AD13" sqref="AD13"/>
    </sheetView>
  </sheetViews>
  <sheetFormatPr defaultColWidth="6.57421875" defaultRowHeight="15"/>
  <cols>
    <col min="1" max="1" width="12.28125" style="4" customWidth="1"/>
    <col min="2" max="4" width="8.140625" style="4" customWidth="1"/>
    <col min="5" max="14" width="6.57421875" style="4" customWidth="1"/>
    <col min="15" max="15" width="8.28125" style="4" customWidth="1"/>
    <col min="16" max="32" width="6.57421875" style="4" customWidth="1"/>
    <col min="33" max="16384" width="6.57421875" style="4" customWidth="1"/>
  </cols>
  <sheetData>
    <row r="1" ht="14.25">
      <c r="A1" s="21" t="s">
        <v>0</v>
      </c>
    </row>
    <row r="2" spans="1:32" ht="46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38"/>
    </row>
    <row r="3" spans="1:32" ht="24" customHeight="1">
      <c r="A3" s="23" t="s">
        <v>2</v>
      </c>
      <c r="B3" s="24" t="s">
        <v>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3" t="s">
        <v>4</v>
      </c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 t="s">
        <v>5</v>
      </c>
      <c r="AB3" s="23"/>
      <c r="AC3" s="23"/>
      <c r="AD3" s="23"/>
      <c r="AE3" s="23"/>
      <c r="AF3" s="39"/>
    </row>
    <row r="4" spans="1:32" ht="24" customHeight="1">
      <c r="A4" s="23"/>
      <c r="B4" s="26" t="s">
        <v>6</v>
      </c>
      <c r="C4" s="27"/>
      <c r="D4" s="27"/>
      <c r="E4" s="25" t="s">
        <v>7</v>
      </c>
      <c r="F4" s="25"/>
      <c r="G4" s="25"/>
      <c r="H4" s="25"/>
      <c r="I4" s="25"/>
      <c r="J4" s="25"/>
      <c r="K4" s="25"/>
      <c r="L4" s="25"/>
      <c r="M4" s="25"/>
      <c r="N4" s="25"/>
      <c r="O4" s="26" t="s">
        <v>8</v>
      </c>
      <c r="P4" s="27"/>
      <c r="Q4" s="37"/>
      <c r="R4" s="26" t="s">
        <v>9</v>
      </c>
      <c r="S4" s="27"/>
      <c r="T4" s="37"/>
      <c r="U4" s="24" t="s">
        <v>10</v>
      </c>
      <c r="V4" s="25"/>
      <c r="W4" s="25"/>
      <c r="X4" s="25"/>
      <c r="Y4" s="25"/>
      <c r="Z4" s="35"/>
      <c r="AA4" s="31" t="s">
        <v>11</v>
      </c>
      <c r="AB4" s="31" t="s">
        <v>12</v>
      </c>
      <c r="AC4" s="31" t="s">
        <v>13</v>
      </c>
      <c r="AD4" s="31" t="s">
        <v>14</v>
      </c>
      <c r="AE4" s="31" t="s">
        <v>15</v>
      </c>
      <c r="AF4" s="40"/>
    </row>
    <row r="5" spans="1:32" ht="24" customHeight="1">
      <c r="A5" s="23"/>
      <c r="B5" s="28"/>
      <c r="C5" s="29"/>
      <c r="D5" s="30"/>
      <c r="E5" s="24" t="s">
        <v>16</v>
      </c>
      <c r="F5" s="25"/>
      <c r="G5" s="25"/>
      <c r="H5" s="25"/>
      <c r="I5" s="35"/>
      <c r="J5" s="23" t="s">
        <v>17</v>
      </c>
      <c r="K5" s="23"/>
      <c r="L5" s="23"/>
      <c r="M5" s="23"/>
      <c r="N5" s="23"/>
      <c r="O5" s="28"/>
      <c r="P5" s="29"/>
      <c r="Q5" s="30"/>
      <c r="R5" s="28"/>
      <c r="S5" s="29"/>
      <c r="T5" s="30"/>
      <c r="U5" s="24" t="s">
        <v>18</v>
      </c>
      <c r="V5" s="25"/>
      <c r="W5" s="35"/>
      <c r="X5" s="24" t="s">
        <v>19</v>
      </c>
      <c r="Y5" s="25"/>
      <c r="Z5" s="35"/>
      <c r="AA5" s="31"/>
      <c r="AB5" s="31"/>
      <c r="AC5" s="31"/>
      <c r="AD5" s="31"/>
      <c r="AE5" s="31"/>
      <c r="AF5" s="40"/>
    </row>
    <row r="6" spans="1:32" s="18" customFormat="1" ht="45" customHeight="1">
      <c r="A6" s="23"/>
      <c r="B6" s="31" t="s">
        <v>20</v>
      </c>
      <c r="C6" s="31" t="s">
        <v>21</v>
      </c>
      <c r="D6" s="31" t="s">
        <v>15</v>
      </c>
      <c r="E6" s="31" t="s">
        <v>20</v>
      </c>
      <c r="F6" s="31" t="s">
        <v>21</v>
      </c>
      <c r="G6" s="31" t="s">
        <v>22</v>
      </c>
      <c r="H6" s="31" t="s">
        <v>23</v>
      </c>
      <c r="I6" s="31" t="s">
        <v>15</v>
      </c>
      <c r="J6" s="31" t="s">
        <v>20</v>
      </c>
      <c r="K6" s="31" t="s">
        <v>21</v>
      </c>
      <c r="L6" s="31" t="s">
        <v>22</v>
      </c>
      <c r="M6" s="31" t="s">
        <v>23</v>
      </c>
      <c r="N6" s="31" t="s">
        <v>15</v>
      </c>
      <c r="O6" s="31" t="s">
        <v>24</v>
      </c>
      <c r="P6" s="31" t="s">
        <v>25</v>
      </c>
      <c r="Q6" s="31" t="s">
        <v>15</v>
      </c>
      <c r="R6" s="31" t="s">
        <v>12</v>
      </c>
      <c r="S6" s="31" t="s">
        <v>26</v>
      </c>
      <c r="T6" s="31" t="s">
        <v>15</v>
      </c>
      <c r="U6" s="31" t="s">
        <v>12</v>
      </c>
      <c r="V6" s="31" t="s">
        <v>26</v>
      </c>
      <c r="W6" s="31" t="s">
        <v>15</v>
      </c>
      <c r="X6" s="31" t="s">
        <v>12</v>
      </c>
      <c r="Y6" s="31" t="s">
        <v>26</v>
      </c>
      <c r="Z6" s="31" t="s">
        <v>15</v>
      </c>
      <c r="AA6" s="31"/>
      <c r="AB6" s="31"/>
      <c r="AC6" s="31"/>
      <c r="AD6" s="31"/>
      <c r="AE6" s="31"/>
      <c r="AF6" s="40"/>
    </row>
    <row r="7" spans="1:32" s="19" customFormat="1" ht="24" customHeight="1">
      <c r="A7" s="32" t="s">
        <v>27</v>
      </c>
      <c r="B7" s="33" t="s">
        <v>28</v>
      </c>
      <c r="C7" s="33" t="s">
        <v>29</v>
      </c>
      <c r="D7" s="33" t="s">
        <v>30</v>
      </c>
      <c r="E7" s="33" t="s">
        <v>28</v>
      </c>
      <c r="F7" s="33" t="s">
        <v>29</v>
      </c>
      <c r="G7" s="33" t="s">
        <v>31</v>
      </c>
      <c r="H7" s="33" t="s">
        <v>31</v>
      </c>
      <c r="I7" s="33" t="s">
        <v>30</v>
      </c>
      <c r="J7" s="33" t="s">
        <v>28</v>
      </c>
      <c r="K7" s="33" t="s">
        <v>29</v>
      </c>
      <c r="L7" s="33" t="s">
        <v>32</v>
      </c>
      <c r="M7" s="33" t="s">
        <v>33</v>
      </c>
      <c r="N7" s="33" t="s">
        <v>30</v>
      </c>
      <c r="O7" s="33" t="s">
        <v>29</v>
      </c>
      <c r="P7" s="33" t="s">
        <v>34</v>
      </c>
      <c r="Q7" s="33" t="s">
        <v>30</v>
      </c>
      <c r="R7" s="33" t="s">
        <v>35</v>
      </c>
      <c r="S7" s="33" t="s">
        <v>34</v>
      </c>
      <c r="T7" s="33" t="s">
        <v>30</v>
      </c>
      <c r="U7" s="33" t="s">
        <v>35</v>
      </c>
      <c r="V7" s="33" t="s">
        <v>34</v>
      </c>
      <c r="W7" s="33" t="s">
        <v>30</v>
      </c>
      <c r="X7" s="33" t="s">
        <v>35</v>
      </c>
      <c r="Y7" s="33" t="s">
        <v>34</v>
      </c>
      <c r="Z7" s="33" t="s">
        <v>30</v>
      </c>
      <c r="AA7" s="33" t="s">
        <v>36</v>
      </c>
      <c r="AB7" s="33" t="s">
        <v>35</v>
      </c>
      <c r="AC7" s="33" t="s">
        <v>34</v>
      </c>
      <c r="AD7" s="33" t="s">
        <v>34</v>
      </c>
      <c r="AE7" s="33" t="s">
        <v>30</v>
      </c>
      <c r="AF7" s="41"/>
    </row>
    <row r="8" spans="1:32" ht="24" customHeight="1">
      <c r="A8" s="23" t="s">
        <v>37</v>
      </c>
      <c r="B8" s="23">
        <f aca="true" t="shared" si="0" ref="B8:B39">E8+J8</f>
        <v>1083076</v>
      </c>
      <c r="C8" s="23">
        <f aca="true" t="shared" si="1" ref="C8:C39">F8+K8</f>
        <v>1498922</v>
      </c>
      <c r="D8" s="23">
        <f aca="true" t="shared" si="2" ref="D8:D39">I8+N8</f>
        <v>393183</v>
      </c>
      <c r="E8" s="23">
        <v>456279</v>
      </c>
      <c r="F8" s="23">
        <v>682969</v>
      </c>
      <c r="G8" s="23">
        <v>445</v>
      </c>
      <c r="H8" s="23">
        <v>371</v>
      </c>
      <c r="I8" s="23">
        <v>285644</v>
      </c>
      <c r="J8" s="23">
        <v>626797</v>
      </c>
      <c r="K8" s="23">
        <v>815953</v>
      </c>
      <c r="L8" s="23">
        <v>3412</v>
      </c>
      <c r="M8" s="23">
        <v>436</v>
      </c>
      <c r="N8" s="23">
        <v>107539</v>
      </c>
      <c r="O8" s="23">
        <v>1524349</v>
      </c>
      <c r="P8" s="23">
        <f aca="true" t="shared" si="3" ref="P8:P10">Q8*10000/O8</f>
        <v>111.37869346193031</v>
      </c>
      <c r="Q8" s="23">
        <v>16978</v>
      </c>
      <c r="R8" s="23">
        <v>408576</v>
      </c>
      <c r="S8" s="23">
        <f>T8*10000/R8</f>
        <v>1002.4671052631579</v>
      </c>
      <c r="T8" s="23">
        <v>40958.4</v>
      </c>
      <c r="U8" s="23">
        <v>98312</v>
      </c>
      <c r="V8" s="23">
        <f>W8*10000/U8</f>
        <v>440.91260476849214</v>
      </c>
      <c r="W8" s="23">
        <v>4334.7</v>
      </c>
      <c r="X8" s="23">
        <v>93700</v>
      </c>
      <c r="Y8" s="23">
        <f>Z8*10000/X8</f>
        <v>319.91462113127</v>
      </c>
      <c r="Z8" s="23">
        <v>2997.6</v>
      </c>
      <c r="AA8" s="23">
        <v>116008</v>
      </c>
      <c r="AB8" s="23">
        <v>177824</v>
      </c>
      <c r="AC8" s="23">
        <v>941</v>
      </c>
      <c r="AD8" s="23">
        <v>614</v>
      </c>
      <c r="AE8" s="23">
        <v>10920.8568</v>
      </c>
      <c r="AF8" s="39"/>
    </row>
    <row r="9" spans="1:32" ht="24" customHeight="1">
      <c r="A9" s="23" t="s">
        <v>38</v>
      </c>
      <c r="B9" s="23">
        <f t="shared" si="0"/>
        <v>192621</v>
      </c>
      <c r="C9" s="23">
        <f t="shared" si="1"/>
        <v>279784</v>
      </c>
      <c r="D9" s="23">
        <f t="shared" si="2"/>
        <v>74321</v>
      </c>
      <c r="E9" s="23">
        <v>69426</v>
      </c>
      <c r="F9" s="23">
        <v>114856</v>
      </c>
      <c r="G9" s="23">
        <v>508</v>
      </c>
      <c r="H9" s="23">
        <v>438</v>
      </c>
      <c r="I9" s="23">
        <v>57065</v>
      </c>
      <c r="J9" s="23">
        <v>123195</v>
      </c>
      <c r="K9" s="23">
        <v>164928</v>
      </c>
      <c r="L9" s="23" t="s">
        <v>39</v>
      </c>
      <c r="M9" s="23">
        <v>348</v>
      </c>
      <c r="N9" s="23">
        <v>17256</v>
      </c>
      <c r="O9" s="23">
        <v>379532</v>
      </c>
      <c r="P9" s="23">
        <f t="shared" si="3"/>
        <v>123.30976044180728</v>
      </c>
      <c r="Q9" s="23">
        <v>4680</v>
      </c>
      <c r="R9" s="23">
        <v>75282</v>
      </c>
      <c r="S9" s="23">
        <f aca="true" t="shared" si="4" ref="S9:S68">T9*10000/R9</f>
        <v>1118.8796790733509</v>
      </c>
      <c r="T9" s="23">
        <v>8423.15</v>
      </c>
      <c r="U9" s="23">
        <v>15749</v>
      </c>
      <c r="V9" s="23">
        <f aca="true" t="shared" si="5" ref="V9:V68">W9*10000/U9</f>
        <v>503.1430567020128</v>
      </c>
      <c r="W9" s="23">
        <v>792.4</v>
      </c>
      <c r="X9" s="23">
        <v>3526</v>
      </c>
      <c r="Y9" s="23">
        <f aca="true" t="shared" si="6" ref="Y9:Y68">Z9*10000/X9</f>
        <v>514.8610323312536</v>
      </c>
      <c r="Z9" s="23">
        <v>181.54</v>
      </c>
      <c r="AA9" s="23">
        <v>10172</v>
      </c>
      <c r="AB9" s="23">
        <v>13433</v>
      </c>
      <c r="AC9" s="23">
        <v>1716</v>
      </c>
      <c r="AD9" s="23">
        <v>1299</v>
      </c>
      <c r="AE9" s="23">
        <v>1745.53</v>
      </c>
      <c r="AF9" s="39"/>
    </row>
    <row r="10" spans="1:32" ht="24" customHeight="1">
      <c r="A10" s="34" t="s">
        <v>40</v>
      </c>
      <c r="B10" s="34">
        <f t="shared" si="0"/>
        <v>69521</v>
      </c>
      <c r="C10" s="34">
        <f t="shared" si="1"/>
        <v>115521</v>
      </c>
      <c r="D10" s="34">
        <f t="shared" si="2"/>
        <v>44862</v>
      </c>
      <c r="E10" s="34">
        <v>40109</v>
      </c>
      <c r="F10" s="34">
        <v>65916</v>
      </c>
      <c r="G10" s="34">
        <v>580</v>
      </c>
      <c r="H10" s="34">
        <v>527</v>
      </c>
      <c r="I10" s="34">
        <v>39067</v>
      </c>
      <c r="J10" s="34">
        <v>29412</v>
      </c>
      <c r="K10" s="34">
        <v>49605</v>
      </c>
      <c r="L10" s="34">
        <v>4320</v>
      </c>
      <c r="M10" s="34">
        <v>383</v>
      </c>
      <c r="N10" s="34">
        <v>5795</v>
      </c>
      <c r="O10" s="34">
        <v>123648</v>
      </c>
      <c r="P10" s="34">
        <f t="shared" si="3"/>
        <v>129.31224120082817</v>
      </c>
      <c r="Q10" s="34">
        <v>1598.92</v>
      </c>
      <c r="R10" s="34">
        <v>28527</v>
      </c>
      <c r="S10" s="34">
        <f t="shared" si="4"/>
        <v>1236.3304939180425</v>
      </c>
      <c r="T10" s="34">
        <v>3526.88</v>
      </c>
      <c r="U10" s="34">
        <v>693</v>
      </c>
      <c r="V10" s="34">
        <f t="shared" si="5"/>
        <v>2484.126984126984</v>
      </c>
      <c r="W10" s="34">
        <v>172.15</v>
      </c>
      <c r="X10" s="34">
        <v>2684</v>
      </c>
      <c r="Y10" s="34">
        <f t="shared" si="6"/>
        <v>321.3114754098361</v>
      </c>
      <c r="Z10" s="34">
        <v>86.24</v>
      </c>
      <c r="AA10" s="34">
        <v>7052</v>
      </c>
      <c r="AB10" s="34">
        <v>9195</v>
      </c>
      <c r="AC10" s="34">
        <v>1493</v>
      </c>
      <c r="AD10" s="34">
        <v>1145</v>
      </c>
      <c r="AE10" s="34">
        <v>1052.67</v>
      </c>
      <c r="AF10" s="42"/>
    </row>
    <row r="11" spans="1:32" ht="24" customHeight="1">
      <c r="A11" s="34" t="s">
        <v>41</v>
      </c>
      <c r="B11" s="34">
        <f t="shared" si="0"/>
        <v>15700</v>
      </c>
      <c r="C11" s="34">
        <f t="shared" si="1"/>
        <v>23983</v>
      </c>
      <c r="D11" s="34">
        <f t="shared" si="2"/>
        <v>5895</v>
      </c>
      <c r="E11" s="34">
        <v>6939</v>
      </c>
      <c r="F11" s="34">
        <v>13205</v>
      </c>
      <c r="G11" s="34">
        <v>360</v>
      </c>
      <c r="H11" s="34">
        <v>322</v>
      </c>
      <c r="I11" s="34">
        <v>4741</v>
      </c>
      <c r="J11" s="34">
        <v>8761</v>
      </c>
      <c r="K11" s="34">
        <v>10778</v>
      </c>
      <c r="L11" s="34">
        <v>3500</v>
      </c>
      <c r="M11" s="34">
        <v>357</v>
      </c>
      <c r="N11" s="34">
        <v>1154</v>
      </c>
      <c r="O11" s="34">
        <v>27792</v>
      </c>
      <c r="P11" s="34">
        <f aca="true" t="shared" si="7" ref="P11:P68">Q11*10000/O11</f>
        <v>150</v>
      </c>
      <c r="Q11" s="34">
        <v>416.88</v>
      </c>
      <c r="R11" s="34">
        <v>9212</v>
      </c>
      <c r="S11" s="34">
        <f t="shared" si="4"/>
        <v>1039.806773773339</v>
      </c>
      <c r="T11" s="34">
        <v>957.87</v>
      </c>
      <c r="U11" s="34">
        <v>47</v>
      </c>
      <c r="V11" s="34">
        <f t="shared" si="5"/>
        <v>834.0425531914893</v>
      </c>
      <c r="W11" s="34">
        <v>3.92</v>
      </c>
      <c r="X11" s="34">
        <v>0</v>
      </c>
      <c r="Y11" s="34" t="s">
        <v>42</v>
      </c>
      <c r="Z11" s="34">
        <v>0</v>
      </c>
      <c r="AA11" s="34">
        <v>2941</v>
      </c>
      <c r="AB11" s="34">
        <v>3133</v>
      </c>
      <c r="AC11" s="34">
        <v>1013</v>
      </c>
      <c r="AD11" s="34">
        <v>951</v>
      </c>
      <c r="AE11" s="34">
        <v>298.02</v>
      </c>
      <c r="AF11" s="42"/>
    </row>
    <row r="12" spans="1:32" ht="24" customHeight="1">
      <c r="A12" s="34" t="s">
        <v>43</v>
      </c>
      <c r="B12" s="34">
        <f t="shared" si="0"/>
        <v>25151</v>
      </c>
      <c r="C12" s="34">
        <f t="shared" si="1"/>
        <v>47673</v>
      </c>
      <c r="D12" s="34">
        <f t="shared" si="2"/>
        <v>10096</v>
      </c>
      <c r="E12" s="34">
        <v>8772</v>
      </c>
      <c r="F12" s="34">
        <v>16017</v>
      </c>
      <c r="G12" s="34">
        <v>360</v>
      </c>
      <c r="H12" s="34">
        <v>376</v>
      </c>
      <c r="I12" s="34">
        <v>6809</v>
      </c>
      <c r="J12" s="34">
        <v>16379</v>
      </c>
      <c r="K12" s="34">
        <v>31656</v>
      </c>
      <c r="L12" s="34">
        <v>3500</v>
      </c>
      <c r="M12" s="34">
        <v>341</v>
      </c>
      <c r="N12" s="34">
        <v>3287</v>
      </c>
      <c r="O12" s="34">
        <v>76964</v>
      </c>
      <c r="P12" s="34">
        <f t="shared" si="7"/>
        <v>111.610623148485</v>
      </c>
      <c r="Q12" s="34">
        <v>859</v>
      </c>
      <c r="R12" s="34">
        <v>11481</v>
      </c>
      <c r="S12" s="34">
        <f t="shared" si="4"/>
        <v>1172.13657346921</v>
      </c>
      <c r="T12" s="34">
        <v>1345.73</v>
      </c>
      <c r="U12" s="34">
        <v>596</v>
      </c>
      <c r="V12" s="34">
        <f t="shared" si="5"/>
        <v>2583.8926174496646</v>
      </c>
      <c r="W12" s="34">
        <v>154</v>
      </c>
      <c r="X12" s="34">
        <v>2352</v>
      </c>
      <c r="Y12" s="34">
        <f t="shared" si="6"/>
        <v>298.55442176870747</v>
      </c>
      <c r="Z12" s="34">
        <v>70.22</v>
      </c>
      <c r="AA12" s="34">
        <v>1272</v>
      </c>
      <c r="AB12" s="34">
        <v>1869</v>
      </c>
      <c r="AC12" s="34">
        <v>1482</v>
      </c>
      <c r="AD12" s="34">
        <v>1008</v>
      </c>
      <c r="AE12" s="34">
        <v>188.48</v>
      </c>
      <c r="AF12" s="42"/>
    </row>
    <row r="13" spans="1:32" ht="24" customHeight="1">
      <c r="A13" s="34" t="s">
        <v>44</v>
      </c>
      <c r="B13" s="34">
        <f t="shared" si="0"/>
        <v>60000</v>
      </c>
      <c r="C13" s="34">
        <f t="shared" si="1"/>
        <v>77637</v>
      </c>
      <c r="D13" s="34">
        <f t="shared" si="2"/>
        <v>13391</v>
      </c>
      <c r="E13" s="34">
        <v>13829</v>
      </c>
      <c r="F13" s="34">
        <v>24943</v>
      </c>
      <c r="G13" s="34">
        <v>325</v>
      </c>
      <c r="H13" s="34">
        <v>307</v>
      </c>
      <c r="I13" s="34">
        <v>8585</v>
      </c>
      <c r="J13" s="34">
        <v>46171</v>
      </c>
      <c r="K13" s="34">
        <v>52694</v>
      </c>
      <c r="L13" s="34">
        <v>3524</v>
      </c>
      <c r="M13" s="34">
        <v>312</v>
      </c>
      <c r="N13" s="34">
        <v>4806</v>
      </c>
      <c r="O13" s="34">
        <v>113146</v>
      </c>
      <c r="P13" s="34">
        <f t="shared" si="7"/>
        <v>109.75730472133348</v>
      </c>
      <c r="Q13" s="34">
        <v>1241.86</v>
      </c>
      <c r="R13" s="34">
        <v>32618</v>
      </c>
      <c r="S13" s="34">
        <f t="shared" si="4"/>
        <v>787.6724507940401</v>
      </c>
      <c r="T13" s="34">
        <v>2569.23</v>
      </c>
      <c r="U13" s="34">
        <v>14440</v>
      </c>
      <c r="V13" s="34">
        <f t="shared" si="5"/>
        <v>164.24515235457065</v>
      </c>
      <c r="W13" s="34">
        <v>237.17</v>
      </c>
      <c r="X13" s="34">
        <v>0</v>
      </c>
      <c r="Y13" s="34" t="s">
        <v>42</v>
      </c>
      <c r="Z13" s="34">
        <v>0</v>
      </c>
      <c r="AA13" s="34">
        <v>966</v>
      </c>
      <c r="AB13" s="34">
        <v>1342</v>
      </c>
      <c r="AC13" s="34">
        <v>2506</v>
      </c>
      <c r="AD13" s="34">
        <v>1804</v>
      </c>
      <c r="AE13" s="34">
        <v>242.07</v>
      </c>
      <c r="AF13" s="42"/>
    </row>
    <row r="14" spans="1:32" ht="24" customHeight="1">
      <c r="A14" s="34" t="s">
        <v>45</v>
      </c>
      <c r="B14" s="34">
        <f t="shared" si="0"/>
        <v>38312</v>
      </c>
      <c r="C14" s="34">
        <f t="shared" si="1"/>
        <v>50804</v>
      </c>
      <c r="D14" s="34">
        <f t="shared" si="2"/>
        <v>6871</v>
      </c>
      <c r="E14" s="34">
        <v>9699</v>
      </c>
      <c r="F14" s="34">
        <v>14638</v>
      </c>
      <c r="G14" s="34">
        <v>400</v>
      </c>
      <c r="H14" s="34">
        <v>282</v>
      </c>
      <c r="I14" s="34">
        <v>4481</v>
      </c>
      <c r="J14" s="34">
        <v>28613</v>
      </c>
      <c r="K14" s="34">
        <v>36166</v>
      </c>
      <c r="L14" s="34">
        <v>3600</v>
      </c>
      <c r="M14" s="34">
        <v>221</v>
      </c>
      <c r="N14" s="34">
        <v>2390</v>
      </c>
      <c r="O14" s="34">
        <v>72004</v>
      </c>
      <c r="P14" s="34">
        <f t="shared" si="7"/>
        <v>108.0773290372757</v>
      </c>
      <c r="Q14" s="34">
        <v>778.2</v>
      </c>
      <c r="R14" s="34">
        <v>10557</v>
      </c>
      <c r="S14" s="34">
        <f t="shared" si="4"/>
        <v>1506.6401439802974</v>
      </c>
      <c r="T14" s="34">
        <v>1590.56</v>
      </c>
      <c r="U14" s="34">
        <v>176</v>
      </c>
      <c r="V14" s="34">
        <f t="shared" si="5"/>
        <v>15568.181818181818</v>
      </c>
      <c r="W14" s="34">
        <v>274</v>
      </c>
      <c r="X14" s="34">
        <v>0</v>
      </c>
      <c r="Y14" s="34" t="s">
        <v>42</v>
      </c>
      <c r="Z14" s="34">
        <v>0</v>
      </c>
      <c r="AA14" s="34">
        <v>505</v>
      </c>
      <c r="AB14" s="34">
        <v>1206</v>
      </c>
      <c r="AC14" s="34">
        <v>4351</v>
      </c>
      <c r="AD14" s="34">
        <v>1822</v>
      </c>
      <c r="AE14" s="34">
        <v>219.73</v>
      </c>
      <c r="AF14" s="42"/>
    </row>
    <row r="15" spans="1:32" ht="24" customHeight="1">
      <c r="A15" s="34" t="s">
        <v>46</v>
      </c>
      <c r="B15" s="34">
        <f t="shared" si="0"/>
        <v>24788</v>
      </c>
      <c r="C15" s="34">
        <f t="shared" si="1"/>
        <v>35822</v>
      </c>
      <c r="D15" s="34">
        <f t="shared" si="2"/>
        <v>9197</v>
      </c>
      <c r="E15" s="34">
        <v>5789</v>
      </c>
      <c r="F15" s="34">
        <v>9359</v>
      </c>
      <c r="G15" s="34">
        <v>369</v>
      </c>
      <c r="H15" s="34">
        <v>397</v>
      </c>
      <c r="I15" s="34">
        <v>4932</v>
      </c>
      <c r="J15" s="34">
        <v>18999</v>
      </c>
      <c r="K15" s="34">
        <v>26463</v>
      </c>
      <c r="L15" s="34">
        <v>3710</v>
      </c>
      <c r="M15" s="34">
        <v>513</v>
      </c>
      <c r="N15" s="34">
        <v>4265</v>
      </c>
      <c r="O15" s="34">
        <v>70734</v>
      </c>
      <c r="P15" s="34">
        <f t="shared" si="7"/>
        <v>149.99858625272145</v>
      </c>
      <c r="Q15" s="34">
        <v>1061</v>
      </c>
      <c r="R15" s="34">
        <v>3580</v>
      </c>
      <c r="S15" s="34">
        <f t="shared" si="4"/>
        <v>2057.2067039106146</v>
      </c>
      <c r="T15" s="34">
        <v>736.48</v>
      </c>
      <c r="U15" s="34">
        <v>440</v>
      </c>
      <c r="V15" s="34">
        <f t="shared" si="5"/>
        <v>2479.090909090909</v>
      </c>
      <c r="W15" s="34">
        <v>109.08</v>
      </c>
      <c r="X15" s="34">
        <v>842</v>
      </c>
      <c r="Y15" s="34">
        <f t="shared" si="6"/>
        <v>1131.828978622328</v>
      </c>
      <c r="Z15" s="34">
        <v>95.3</v>
      </c>
      <c r="AA15" s="34">
        <v>1649</v>
      </c>
      <c r="AB15" s="34">
        <v>1690</v>
      </c>
      <c r="AC15" s="34">
        <v>1401</v>
      </c>
      <c r="AD15" s="34">
        <v>1367</v>
      </c>
      <c r="AE15" s="34">
        <v>231.06</v>
      </c>
      <c r="AF15" s="42"/>
    </row>
    <row r="16" spans="1:32" s="20" customFormat="1" ht="24" customHeight="1">
      <c r="A16" s="23" t="s">
        <v>47</v>
      </c>
      <c r="B16" s="23">
        <f t="shared" si="0"/>
        <v>123126</v>
      </c>
      <c r="C16" s="23">
        <f t="shared" si="1"/>
        <v>184717</v>
      </c>
      <c r="D16" s="23">
        <f t="shared" si="2"/>
        <v>57757</v>
      </c>
      <c r="E16" s="23">
        <v>62779</v>
      </c>
      <c r="F16" s="23">
        <v>98028</v>
      </c>
      <c r="G16" s="23">
        <v>439</v>
      </c>
      <c r="H16" s="23">
        <v>397</v>
      </c>
      <c r="I16" s="23">
        <v>44178</v>
      </c>
      <c r="J16" s="23">
        <v>60347</v>
      </c>
      <c r="K16" s="23">
        <v>86689</v>
      </c>
      <c r="L16" s="23" t="s">
        <v>39</v>
      </c>
      <c r="M16" s="23">
        <v>476</v>
      </c>
      <c r="N16" s="23">
        <v>13579</v>
      </c>
      <c r="O16" s="23">
        <v>123973</v>
      </c>
      <c r="P16" s="23">
        <f t="shared" si="7"/>
        <v>105.92629040194235</v>
      </c>
      <c r="Q16" s="23">
        <v>1313.2</v>
      </c>
      <c r="R16" s="23">
        <v>57409</v>
      </c>
      <c r="S16" s="23">
        <f t="shared" si="4"/>
        <v>949.3250187252869</v>
      </c>
      <c r="T16" s="23">
        <v>5449.98</v>
      </c>
      <c r="U16" s="23">
        <v>20192</v>
      </c>
      <c r="V16" s="23">
        <f t="shared" si="5"/>
        <v>487.85162440570525</v>
      </c>
      <c r="W16" s="23">
        <v>985.07</v>
      </c>
      <c r="X16" s="23">
        <v>7049</v>
      </c>
      <c r="Y16" s="23">
        <f t="shared" si="6"/>
        <v>325.2092495389417</v>
      </c>
      <c r="Z16" s="23">
        <v>229.24</v>
      </c>
      <c r="AA16" s="23">
        <v>5969</v>
      </c>
      <c r="AB16" s="23">
        <v>8082</v>
      </c>
      <c r="AC16" s="23">
        <v>2042</v>
      </c>
      <c r="AD16" s="23">
        <v>1508</v>
      </c>
      <c r="AE16" s="23">
        <v>1218.58</v>
      </c>
      <c r="AF16" s="39"/>
    </row>
    <row r="17" spans="1:32" ht="24" customHeight="1">
      <c r="A17" s="34" t="s">
        <v>48</v>
      </c>
      <c r="B17" s="34">
        <f t="shared" si="0"/>
        <v>39203</v>
      </c>
      <c r="C17" s="34">
        <f t="shared" si="1"/>
        <v>55894</v>
      </c>
      <c r="D17" s="34">
        <f t="shared" si="2"/>
        <v>27136</v>
      </c>
      <c r="E17" s="34">
        <v>30420</v>
      </c>
      <c r="F17" s="34">
        <v>44036</v>
      </c>
      <c r="G17" s="34">
        <v>485</v>
      </c>
      <c r="H17" s="34">
        <v>488</v>
      </c>
      <c r="I17" s="34">
        <v>24234</v>
      </c>
      <c r="J17" s="34">
        <v>8783</v>
      </c>
      <c r="K17" s="34">
        <v>11858</v>
      </c>
      <c r="L17" s="34">
        <v>3450</v>
      </c>
      <c r="M17" s="34">
        <v>496</v>
      </c>
      <c r="N17" s="34">
        <v>2902</v>
      </c>
      <c r="O17" s="34">
        <v>12549</v>
      </c>
      <c r="P17" s="34">
        <f t="shared" si="7"/>
        <v>102.79703562036816</v>
      </c>
      <c r="Q17" s="34">
        <v>129</v>
      </c>
      <c r="R17" s="34">
        <v>12046</v>
      </c>
      <c r="S17" s="34">
        <f t="shared" si="4"/>
        <v>668.2716254358293</v>
      </c>
      <c r="T17" s="34">
        <v>805</v>
      </c>
      <c r="U17" s="34">
        <v>5978</v>
      </c>
      <c r="V17" s="34">
        <f t="shared" si="5"/>
        <v>555.3696888591502</v>
      </c>
      <c r="W17" s="34">
        <v>332</v>
      </c>
      <c r="X17" s="34">
        <v>1431</v>
      </c>
      <c r="Y17" s="34">
        <f t="shared" si="6"/>
        <v>174.70300489168415</v>
      </c>
      <c r="Z17" s="34">
        <v>25</v>
      </c>
      <c r="AA17" s="34">
        <v>3610</v>
      </c>
      <c r="AB17" s="34">
        <v>4312</v>
      </c>
      <c r="AC17" s="34">
        <v>1494</v>
      </c>
      <c r="AD17" s="34">
        <v>1250</v>
      </c>
      <c r="AE17" s="34">
        <v>539.19</v>
      </c>
      <c r="AF17" s="42"/>
    </row>
    <row r="18" spans="1:32" ht="24" customHeight="1">
      <c r="A18" s="34" t="s">
        <v>49</v>
      </c>
      <c r="B18" s="34">
        <f t="shared" si="0"/>
        <v>15482</v>
      </c>
      <c r="C18" s="34">
        <f t="shared" si="1"/>
        <v>22481</v>
      </c>
      <c r="D18" s="34">
        <f t="shared" si="2"/>
        <v>4880</v>
      </c>
      <c r="E18" s="34">
        <v>4360</v>
      </c>
      <c r="F18" s="34">
        <v>6972</v>
      </c>
      <c r="G18" s="34">
        <v>370</v>
      </c>
      <c r="H18" s="34">
        <v>399</v>
      </c>
      <c r="I18" s="34">
        <v>3145</v>
      </c>
      <c r="J18" s="34">
        <v>11122</v>
      </c>
      <c r="K18" s="34">
        <v>15509</v>
      </c>
      <c r="L18" s="34">
        <v>3360</v>
      </c>
      <c r="M18" s="34">
        <v>381</v>
      </c>
      <c r="N18" s="34">
        <v>1735</v>
      </c>
      <c r="O18" s="34">
        <v>32822</v>
      </c>
      <c r="P18" s="34">
        <f t="shared" si="7"/>
        <v>107.61074888794101</v>
      </c>
      <c r="Q18" s="34">
        <v>353.2</v>
      </c>
      <c r="R18" s="34">
        <v>8805</v>
      </c>
      <c r="S18" s="34">
        <f t="shared" si="4"/>
        <v>872.4020442930154</v>
      </c>
      <c r="T18" s="34">
        <v>768.15</v>
      </c>
      <c r="U18" s="34">
        <v>2380</v>
      </c>
      <c r="V18" s="34">
        <f t="shared" si="5"/>
        <v>373.99159663865544</v>
      </c>
      <c r="W18" s="34">
        <v>89.01</v>
      </c>
      <c r="X18" s="34">
        <v>0</v>
      </c>
      <c r="Y18" s="34" t="s">
        <v>42</v>
      </c>
      <c r="Z18" s="34">
        <v>0</v>
      </c>
      <c r="AA18" s="34">
        <v>194</v>
      </c>
      <c r="AB18" s="34">
        <v>323</v>
      </c>
      <c r="AC18" s="34">
        <v>2870</v>
      </c>
      <c r="AD18" s="34">
        <v>1724</v>
      </c>
      <c r="AE18" s="34">
        <v>55.68</v>
      </c>
      <c r="AF18" s="42"/>
    </row>
    <row r="19" spans="1:32" ht="24" customHeight="1">
      <c r="A19" s="34" t="s">
        <v>50</v>
      </c>
      <c r="B19" s="34">
        <f t="shared" si="0"/>
        <v>27774</v>
      </c>
      <c r="C19" s="34">
        <f t="shared" si="1"/>
        <v>45991</v>
      </c>
      <c r="D19" s="34">
        <f t="shared" si="2"/>
        <v>8897</v>
      </c>
      <c r="E19" s="34">
        <v>13252</v>
      </c>
      <c r="F19" s="34">
        <v>23522</v>
      </c>
      <c r="G19" s="34">
        <v>320</v>
      </c>
      <c r="H19" s="34">
        <v>216</v>
      </c>
      <c r="I19" s="34">
        <v>5833</v>
      </c>
      <c r="J19" s="34">
        <v>14522</v>
      </c>
      <c r="K19" s="34">
        <v>22469</v>
      </c>
      <c r="L19" s="34">
        <v>3410</v>
      </c>
      <c r="M19" s="34">
        <v>433</v>
      </c>
      <c r="N19" s="34">
        <v>3064</v>
      </c>
      <c r="O19" s="34">
        <v>0</v>
      </c>
      <c r="P19" s="34" t="s">
        <v>42</v>
      </c>
      <c r="Q19" s="34">
        <v>0</v>
      </c>
      <c r="R19" s="34">
        <v>10071</v>
      </c>
      <c r="S19" s="34">
        <f t="shared" si="4"/>
        <v>1295.6409492602522</v>
      </c>
      <c r="T19" s="34">
        <v>1304.84</v>
      </c>
      <c r="U19" s="34">
        <v>5559</v>
      </c>
      <c r="V19" s="34">
        <f t="shared" si="5"/>
        <v>346.9329016010074</v>
      </c>
      <c r="W19" s="34">
        <v>192.86</v>
      </c>
      <c r="X19" s="34">
        <v>1758</v>
      </c>
      <c r="Y19" s="34">
        <f t="shared" si="6"/>
        <v>532.7645051194539</v>
      </c>
      <c r="Z19" s="34">
        <v>93.66</v>
      </c>
      <c r="AA19" s="34">
        <v>1017</v>
      </c>
      <c r="AB19" s="34">
        <v>1952</v>
      </c>
      <c r="AC19" s="34">
        <v>2828</v>
      </c>
      <c r="AD19" s="34">
        <v>1474</v>
      </c>
      <c r="AE19" s="34">
        <v>287.63</v>
      </c>
      <c r="AF19" s="42"/>
    </row>
    <row r="20" spans="1:32" ht="24" customHeight="1">
      <c r="A20" s="34" t="s">
        <v>51</v>
      </c>
      <c r="B20" s="34">
        <f t="shared" si="0"/>
        <v>14728</v>
      </c>
      <c r="C20" s="34">
        <f t="shared" si="1"/>
        <v>21416</v>
      </c>
      <c r="D20" s="34">
        <f t="shared" si="2"/>
        <v>4450</v>
      </c>
      <c r="E20" s="34">
        <v>3130</v>
      </c>
      <c r="F20" s="34">
        <v>4374</v>
      </c>
      <c r="G20" s="34">
        <v>430</v>
      </c>
      <c r="H20" s="34">
        <v>299</v>
      </c>
      <c r="I20" s="34">
        <v>1511</v>
      </c>
      <c r="J20" s="34">
        <v>11598</v>
      </c>
      <c r="K20" s="34">
        <v>17042</v>
      </c>
      <c r="L20" s="34">
        <v>3800</v>
      </c>
      <c r="M20" s="34">
        <v>593</v>
      </c>
      <c r="N20" s="34">
        <v>2939</v>
      </c>
      <c r="O20" s="34">
        <v>34648</v>
      </c>
      <c r="P20" s="34">
        <f t="shared" si="7"/>
        <v>103.62502886169476</v>
      </c>
      <c r="Q20" s="34">
        <v>359.04</v>
      </c>
      <c r="R20" s="34">
        <v>12455</v>
      </c>
      <c r="S20" s="34">
        <f t="shared" si="4"/>
        <v>719.6306704134886</v>
      </c>
      <c r="T20" s="34">
        <v>896.3</v>
      </c>
      <c r="U20" s="34">
        <v>3611</v>
      </c>
      <c r="V20" s="34">
        <f t="shared" si="5"/>
        <v>331.21019108280257</v>
      </c>
      <c r="W20" s="34">
        <v>119.6</v>
      </c>
      <c r="X20" s="34">
        <v>0</v>
      </c>
      <c r="Y20" s="34" t="s">
        <v>42</v>
      </c>
      <c r="Z20" s="34">
        <v>0</v>
      </c>
      <c r="AA20" s="34">
        <v>341</v>
      </c>
      <c r="AB20" s="34">
        <v>583</v>
      </c>
      <c r="AC20" s="34">
        <v>3388</v>
      </c>
      <c r="AD20" s="34">
        <v>1981</v>
      </c>
      <c r="AE20" s="34">
        <v>115.52</v>
      </c>
      <c r="AF20" s="42"/>
    </row>
    <row r="21" spans="1:32" ht="24" customHeight="1">
      <c r="A21" s="34" t="s">
        <v>52</v>
      </c>
      <c r="B21" s="34">
        <f t="shared" si="0"/>
        <v>10203</v>
      </c>
      <c r="C21" s="34">
        <f t="shared" si="1"/>
        <v>16054</v>
      </c>
      <c r="D21" s="34">
        <f t="shared" si="2"/>
        <v>4720</v>
      </c>
      <c r="E21" s="34">
        <v>5317</v>
      </c>
      <c r="F21" s="34">
        <v>8346</v>
      </c>
      <c r="G21" s="34">
        <v>420</v>
      </c>
      <c r="H21" s="34">
        <v>357</v>
      </c>
      <c r="I21" s="34">
        <v>3391</v>
      </c>
      <c r="J21" s="34">
        <v>4886</v>
      </c>
      <c r="K21" s="34">
        <v>7708</v>
      </c>
      <c r="L21" s="34">
        <v>3600</v>
      </c>
      <c r="M21" s="34">
        <v>545</v>
      </c>
      <c r="N21" s="34">
        <v>1329</v>
      </c>
      <c r="O21" s="34">
        <v>19580</v>
      </c>
      <c r="P21" s="34">
        <f t="shared" si="7"/>
        <v>108.94790602655772</v>
      </c>
      <c r="Q21" s="34">
        <v>213.32</v>
      </c>
      <c r="R21" s="34">
        <v>5851</v>
      </c>
      <c r="S21" s="34">
        <f t="shared" si="4"/>
        <v>1069.5265766535636</v>
      </c>
      <c r="T21" s="34">
        <v>625.78</v>
      </c>
      <c r="U21" s="34">
        <v>855</v>
      </c>
      <c r="V21" s="34">
        <f t="shared" si="5"/>
        <v>982.1052631578947</v>
      </c>
      <c r="W21" s="34">
        <v>83.97</v>
      </c>
      <c r="X21" s="34">
        <v>3860</v>
      </c>
      <c r="Y21" s="34">
        <f t="shared" si="6"/>
        <v>286.47668393782385</v>
      </c>
      <c r="Z21" s="34">
        <v>110.58</v>
      </c>
      <c r="AA21" s="34">
        <v>83</v>
      </c>
      <c r="AB21" s="34">
        <v>161</v>
      </c>
      <c r="AC21" s="34">
        <v>1761</v>
      </c>
      <c r="AD21" s="34">
        <v>908</v>
      </c>
      <c r="AE21" s="34">
        <v>14.62</v>
      </c>
      <c r="AF21" s="42"/>
    </row>
    <row r="22" spans="1:32" ht="24" customHeight="1">
      <c r="A22" s="34" t="s">
        <v>53</v>
      </c>
      <c r="B22" s="34">
        <f t="shared" si="0"/>
        <v>15736</v>
      </c>
      <c r="C22" s="34">
        <f t="shared" si="1"/>
        <v>22881</v>
      </c>
      <c r="D22" s="34">
        <f t="shared" si="2"/>
        <v>7672</v>
      </c>
      <c r="E22" s="34">
        <v>6300</v>
      </c>
      <c r="F22" s="34">
        <v>10778</v>
      </c>
      <c r="G22" s="34">
        <v>375</v>
      </c>
      <c r="H22" s="34">
        <v>503</v>
      </c>
      <c r="I22" s="34">
        <v>6062</v>
      </c>
      <c r="J22" s="34">
        <v>9436</v>
      </c>
      <c r="K22" s="34">
        <v>12103</v>
      </c>
      <c r="L22" s="34">
        <v>3630</v>
      </c>
      <c r="M22" s="34">
        <v>439</v>
      </c>
      <c r="N22" s="34">
        <v>1610</v>
      </c>
      <c r="O22" s="34">
        <v>24374</v>
      </c>
      <c r="P22" s="34">
        <f t="shared" si="7"/>
        <v>106.11307130548946</v>
      </c>
      <c r="Q22" s="34">
        <v>258.64</v>
      </c>
      <c r="R22" s="34">
        <v>8181</v>
      </c>
      <c r="S22" s="34">
        <f t="shared" si="4"/>
        <v>1283.3516685001835</v>
      </c>
      <c r="T22" s="34">
        <v>1049.91</v>
      </c>
      <c r="U22" s="34">
        <v>1809</v>
      </c>
      <c r="V22" s="34">
        <f t="shared" si="5"/>
        <v>926.6445550027639</v>
      </c>
      <c r="W22" s="34">
        <v>167.63</v>
      </c>
      <c r="X22" s="34">
        <v>0</v>
      </c>
      <c r="Y22" s="34" t="s">
        <v>42</v>
      </c>
      <c r="Z22" s="34">
        <v>0</v>
      </c>
      <c r="AA22" s="34">
        <v>724</v>
      </c>
      <c r="AB22" s="34">
        <v>751</v>
      </c>
      <c r="AC22" s="34">
        <v>2844</v>
      </c>
      <c r="AD22" s="34">
        <v>2742</v>
      </c>
      <c r="AE22" s="34">
        <v>205.94</v>
      </c>
      <c r="AF22" s="42"/>
    </row>
    <row r="23" spans="1:32" s="20" customFormat="1" ht="24" customHeight="1">
      <c r="A23" s="23" t="s">
        <v>54</v>
      </c>
      <c r="B23" s="23">
        <f t="shared" si="0"/>
        <v>142038</v>
      </c>
      <c r="C23" s="23">
        <f t="shared" si="1"/>
        <v>174126</v>
      </c>
      <c r="D23" s="23">
        <f t="shared" si="2"/>
        <v>34096</v>
      </c>
      <c r="E23" s="23">
        <v>44431</v>
      </c>
      <c r="F23" s="23">
        <v>58407</v>
      </c>
      <c r="G23" s="23">
        <v>418</v>
      </c>
      <c r="H23" s="23">
        <v>334</v>
      </c>
      <c r="I23" s="23">
        <v>21855</v>
      </c>
      <c r="J23" s="23">
        <v>97607</v>
      </c>
      <c r="K23" s="23">
        <v>115719</v>
      </c>
      <c r="L23" s="23" t="s">
        <v>39</v>
      </c>
      <c r="M23" s="23">
        <v>354</v>
      </c>
      <c r="N23" s="23">
        <v>12241</v>
      </c>
      <c r="O23" s="23">
        <v>176067</v>
      </c>
      <c r="P23" s="23">
        <f t="shared" si="7"/>
        <v>117.04635167294269</v>
      </c>
      <c r="Q23" s="23">
        <v>2060.8</v>
      </c>
      <c r="R23" s="23">
        <v>67232</v>
      </c>
      <c r="S23" s="23">
        <f t="shared" si="4"/>
        <v>1102.3218110423609</v>
      </c>
      <c r="T23" s="23">
        <v>7411.13</v>
      </c>
      <c r="U23" s="23">
        <v>19420</v>
      </c>
      <c r="V23" s="23">
        <f t="shared" si="5"/>
        <v>252.18846549948506</v>
      </c>
      <c r="W23" s="23">
        <v>489.75</v>
      </c>
      <c r="X23" s="23">
        <v>17206</v>
      </c>
      <c r="Y23" s="23">
        <f t="shared" si="6"/>
        <v>316.1339067767058</v>
      </c>
      <c r="Z23" s="23">
        <v>543.94</v>
      </c>
      <c r="AA23" s="23">
        <v>19361</v>
      </c>
      <c r="AB23" s="23">
        <v>47928</v>
      </c>
      <c r="AC23" s="23">
        <v>638</v>
      </c>
      <c r="AD23" s="23">
        <v>258</v>
      </c>
      <c r="AE23" s="23">
        <v>1235.93</v>
      </c>
      <c r="AF23" s="39"/>
    </row>
    <row r="24" spans="1:32" ht="24" customHeight="1">
      <c r="A24" s="34" t="s">
        <v>55</v>
      </c>
      <c r="B24" s="34">
        <f t="shared" si="0"/>
        <v>26044</v>
      </c>
      <c r="C24" s="34">
        <f t="shared" si="1"/>
        <v>32412</v>
      </c>
      <c r="D24" s="34">
        <f t="shared" si="2"/>
        <v>11540</v>
      </c>
      <c r="E24" s="34">
        <v>16926</v>
      </c>
      <c r="F24" s="34">
        <v>22064</v>
      </c>
      <c r="G24" s="34">
        <v>475</v>
      </c>
      <c r="H24" s="34">
        <v>403</v>
      </c>
      <c r="I24" s="34">
        <v>9934</v>
      </c>
      <c r="J24" s="34">
        <v>9118</v>
      </c>
      <c r="K24" s="34">
        <v>10348</v>
      </c>
      <c r="L24" s="34">
        <v>3400</v>
      </c>
      <c r="M24" s="34">
        <v>530</v>
      </c>
      <c r="N24" s="34">
        <v>1606</v>
      </c>
      <c r="O24" s="34">
        <v>19201</v>
      </c>
      <c r="P24" s="34">
        <f t="shared" si="7"/>
        <v>101.3176397062653</v>
      </c>
      <c r="Q24" s="34">
        <v>194.54</v>
      </c>
      <c r="R24" s="34">
        <v>7443</v>
      </c>
      <c r="S24" s="34">
        <f t="shared" si="4"/>
        <v>1046.5135026199114</v>
      </c>
      <c r="T24" s="34">
        <v>778.92</v>
      </c>
      <c r="U24" s="34">
        <v>973</v>
      </c>
      <c r="V24" s="34">
        <f t="shared" si="5"/>
        <v>1241.623843782117</v>
      </c>
      <c r="W24" s="34">
        <v>120.81</v>
      </c>
      <c r="X24" s="34">
        <v>2404</v>
      </c>
      <c r="Y24" s="34">
        <f t="shared" si="6"/>
        <v>310.648918469218</v>
      </c>
      <c r="Z24" s="34">
        <v>74.68</v>
      </c>
      <c r="AA24" s="34">
        <v>734</v>
      </c>
      <c r="AB24" s="34">
        <v>1193</v>
      </c>
      <c r="AC24" s="34">
        <v>1439</v>
      </c>
      <c r="AD24" s="34">
        <v>885</v>
      </c>
      <c r="AE24" s="34">
        <v>105.63</v>
      </c>
      <c r="AF24" s="42"/>
    </row>
    <row r="25" spans="1:32" ht="24" customHeight="1">
      <c r="A25" s="34" t="s">
        <v>56</v>
      </c>
      <c r="B25" s="34">
        <f t="shared" si="0"/>
        <v>44624</v>
      </c>
      <c r="C25" s="34">
        <f t="shared" si="1"/>
        <v>56515</v>
      </c>
      <c r="D25" s="34">
        <f t="shared" si="2"/>
        <v>7590</v>
      </c>
      <c r="E25" s="34">
        <v>9515</v>
      </c>
      <c r="F25" s="34">
        <v>13573</v>
      </c>
      <c r="G25" s="34">
        <v>413</v>
      </c>
      <c r="H25" s="34">
        <v>258</v>
      </c>
      <c r="I25" s="34">
        <v>3968</v>
      </c>
      <c r="J25" s="34">
        <v>35109</v>
      </c>
      <c r="K25" s="34">
        <v>42942</v>
      </c>
      <c r="L25" s="34">
        <v>3520</v>
      </c>
      <c r="M25" s="34">
        <v>283</v>
      </c>
      <c r="N25" s="34">
        <v>3622</v>
      </c>
      <c r="O25" s="34">
        <v>0</v>
      </c>
      <c r="P25" s="34" t="s">
        <v>42</v>
      </c>
      <c r="Q25" s="34">
        <v>0</v>
      </c>
      <c r="R25" s="34">
        <v>19643</v>
      </c>
      <c r="S25" s="34">
        <f t="shared" si="4"/>
        <v>814.9977091075701</v>
      </c>
      <c r="T25" s="34">
        <v>1600.9</v>
      </c>
      <c r="U25" s="34">
        <v>14624</v>
      </c>
      <c r="V25" s="34">
        <f t="shared" si="5"/>
        <v>121.85448577680525</v>
      </c>
      <c r="W25" s="34">
        <v>178.2</v>
      </c>
      <c r="X25" s="34">
        <v>0</v>
      </c>
      <c r="Y25" s="34" t="s">
        <v>42</v>
      </c>
      <c r="Z25" s="34">
        <v>0</v>
      </c>
      <c r="AA25" s="34">
        <v>14951</v>
      </c>
      <c r="AB25" s="34">
        <v>41760</v>
      </c>
      <c r="AC25" s="34">
        <v>398</v>
      </c>
      <c r="AD25" s="34">
        <v>143</v>
      </c>
      <c r="AE25" s="34">
        <v>595.6</v>
      </c>
      <c r="AF25" s="42"/>
    </row>
    <row r="26" spans="1:32" ht="24" customHeight="1">
      <c r="A26" s="34" t="s">
        <v>57</v>
      </c>
      <c r="B26" s="34">
        <f t="shared" si="0"/>
        <v>11593</v>
      </c>
      <c r="C26" s="34">
        <f t="shared" si="1"/>
        <v>18092</v>
      </c>
      <c r="D26" s="34">
        <f t="shared" si="2"/>
        <v>3337</v>
      </c>
      <c r="E26" s="34">
        <v>3197</v>
      </c>
      <c r="F26" s="34">
        <v>4835</v>
      </c>
      <c r="G26" s="34">
        <v>330</v>
      </c>
      <c r="H26" s="34">
        <v>319</v>
      </c>
      <c r="I26" s="34">
        <v>1812</v>
      </c>
      <c r="J26" s="34">
        <v>8396</v>
      </c>
      <c r="K26" s="34">
        <v>13257</v>
      </c>
      <c r="L26" s="34">
        <v>3060</v>
      </c>
      <c r="M26" s="34">
        <v>386</v>
      </c>
      <c r="N26" s="34">
        <v>1525</v>
      </c>
      <c r="O26" s="34">
        <v>25162</v>
      </c>
      <c r="P26" s="34">
        <f t="shared" si="7"/>
        <v>106.525713377315</v>
      </c>
      <c r="Q26" s="34">
        <v>268.04</v>
      </c>
      <c r="R26" s="34">
        <v>6702</v>
      </c>
      <c r="S26" s="34">
        <f t="shared" si="4"/>
        <v>1066.0549089823933</v>
      </c>
      <c r="T26" s="34">
        <v>714.47</v>
      </c>
      <c r="U26" s="34">
        <v>0</v>
      </c>
      <c r="V26" s="34" t="s">
        <v>42</v>
      </c>
      <c r="W26" s="34">
        <v>0</v>
      </c>
      <c r="X26" s="34">
        <v>0</v>
      </c>
      <c r="Y26" s="34" t="s">
        <v>42</v>
      </c>
      <c r="Z26" s="34">
        <v>0</v>
      </c>
      <c r="AA26" s="34">
        <v>1968</v>
      </c>
      <c r="AB26" s="34">
        <v>2696</v>
      </c>
      <c r="AC26" s="34">
        <v>953</v>
      </c>
      <c r="AD26" s="34">
        <v>696</v>
      </c>
      <c r="AE26" s="34">
        <v>187.51</v>
      </c>
      <c r="AF26" s="42"/>
    </row>
    <row r="27" spans="1:32" ht="24" customHeight="1">
      <c r="A27" s="34" t="s">
        <v>58</v>
      </c>
      <c r="B27" s="34">
        <f t="shared" si="0"/>
        <v>31771</v>
      </c>
      <c r="C27" s="34">
        <f t="shared" si="1"/>
        <v>37012</v>
      </c>
      <c r="D27" s="34">
        <f t="shared" si="2"/>
        <v>7374</v>
      </c>
      <c r="E27" s="34">
        <v>10185</v>
      </c>
      <c r="F27" s="34">
        <v>12755</v>
      </c>
      <c r="G27" s="34">
        <v>390</v>
      </c>
      <c r="H27" s="34">
        <v>312</v>
      </c>
      <c r="I27" s="34">
        <v>4373</v>
      </c>
      <c r="J27" s="34">
        <v>21586</v>
      </c>
      <c r="K27" s="34">
        <v>24257</v>
      </c>
      <c r="L27" s="34">
        <v>3500</v>
      </c>
      <c r="M27" s="34">
        <v>414</v>
      </c>
      <c r="N27" s="34">
        <v>3001</v>
      </c>
      <c r="O27" s="34">
        <v>78242</v>
      </c>
      <c r="P27" s="34">
        <f t="shared" si="7"/>
        <v>131.5291020168196</v>
      </c>
      <c r="Q27" s="34">
        <v>1029.11</v>
      </c>
      <c r="R27" s="34">
        <v>16505</v>
      </c>
      <c r="S27" s="34">
        <f t="shared" si="4"/>
        <v>1344.1623750378674</v>
      </c>
      <c r="T27" s="34">
        <v>2218.54</v>
      </c>
      <c r="U27" s="34">
        <v>3823</v>
      </c>
      <c r="V27" s="34">
        <f t="shared" si="5"/>
        <v>498.9275438137588</v>
      </c>
      <c r="W27" s="34">
        <v>190.74</v>
      </c>
      <c r="X27" s="34">
        <v>14802</v>
      </c>
      <c r="Y27" s="34">
        <f t="shared" si="6"/>
        <v>317.0247263883259</v>
      </c>
      <c r="Z27" s="34">
        <v>469.26</v>
      </c>
      <c r="AA27" s="34">
        <v>1314</v>
      </c>
      <c r="AB27" s="34">
        <v>1649</v>
      </c>
      <c r="AC27" s="34">
        <v>2411</v>
      </c>
      <c r="AD27" s="34">
        <v>1921</v>
      </c>
      <c r="AE27" s="34">
        <v>316.78</v>
      </c>
      <c r="AF27" s="42"/>
    </row>
    <row r="28" spans="1:32" ht="24" customHeight="1">
      <c r="A28" s="34" t="s">
        <v>59</v>
      </c>
      <c r="B28" s="34">
        <f t="shared" si="0"/>
        <v>28006</v>
      </c>
      <c r="C28" s="34">
        <f t="shared" si="1"/>
        <v>30095</v>
      </c>
      <c r="D28" s="34">
        <f t="shared" si="2"/>
        <v>4255</v>
      </c>
      <c r="E28" s="34">
        <v>4608</v>
      </c>
      <c r="F28" s="34">
        <v>5180</v>
      </c>
      <c r="G28" s="34">
        <v>330</v>
      </c>
      <c r="H28" s="34">
        <v>304</v>
      </c>
      <c r="I28" s="34">
        <v>1768</v>
      </c>
      <c r="J28" s="34">
        <v>23398</v>
      </c>
      <c r="K28" s="34">
        <v>24915</v>
      </c>
      <c r="L28" s="34">
        <v>2977</v>
      </c>
      <c r="M28" s="34">
        <v>328</v>
      </c>
      <c r="N28" s="34">
        <v>2487</v>
      </c>
      <c r="O28" s="34">
        <v>53462</v>
      </c>
      <c r="P28" s="34">
        <f t="shared" si="7"/>
        <v>106.45692267404885</v>
      </c>
      <c r="Q28" s="34">
        <v>569.14</v>
      </c>
      <c r="R28" s="34">
        <v>16939</v>
      </c>
      <c r="S28" s="34">
        <f t="shared" si="4"/>
        <v>1238.7390046637936</v>
      </c>
      <c r="T28" s="34">
        <v>2098.3</v>
      </c>
      <c r="U28" s="34">
        <v>0</v>
      </c>
      <c r="V28" s="34" t="s">
        <v>42</v>
      </c>
      <c r="W28" s="34">
        <v>0</v>
      </c>
      <c r="X28" s="34">
        <v>0</v>
      </c>
      <c r="Y28" s="34" t="s">
        <v>42</v>
      </c>
      <c r="Z28" s="34">
        <v>0</v>
      </c>
      <c r="AA28" s="34">
        <v>394</v>
      </c>
      <c r="AB28" s="34">
        <v>630</v>
      </c>
      <c r="AC28" s="34">
        <v>772</v>
      </c>
      <c r="AD28" s="34">
        <v>483</v>
      </c>
      <c r="AE28" s="34">
        <v>30.41</v>
      </c>
      <c r="AF28" s="42"/>
    </row>
    <row r="29" spans="1:32" s="20" customFormat="1" ht="24" customHeight="1">
      <c r="A29" s="23" t="s">
        <v>60</v>
      </c>
      <c r="B29" s="23">
        <f t="shared" si="0"/>
        <v>80898</v>
      </c>
      <c r="C29" s="23">
        <f t="shared" si="1"/>
        <v>104797</v>
      </c>
      <c r="D29" s="23">
        <f t="shared" si="2"/>
        <v>28215</v>
      </c>
      <c r="E29" s="23">
        <v>44744</v>
      </c>
      <c r="F29" s="23">
        <v>59513</v>
      </c>
      <c r="G29" s="23">
        <v>439</v>
      </c>
      <c r="H29" s="23">
        <v>329</v>
      </c>
      <c r="I29" s="23">
        <v>22037</v>
      </c>
      <c r="J29" s="23">
        <v>36154</v>
      </c>
      <c r="K29" s="23">
        <v>45284</v>
      </c>
      <c r="L29" s="23" t="s">
        <v>39</v>
      </c>
      <c r="M29" s="23">
        <v>456</v>
      </c>
      <c r="N29" s="23">
        <v>6178</v>
      </c>
      <c r="O29" s="23">
        <v>97220</v>
      </c>
      <c r="P29" s="23">
        <f t="shared" si="7"/>
        <v>106.43900432009875</v>
      </c>
      <c r="Q29" s="23">
        <v>1034.8</v>
      </c>
      <c r="R29" s="23">
        <v>16347</v>
      </c>
      <c r="S29" s="23">
        <f t="shared" si="4"/>
        <v>1055.582063987276</v>
      </c>
      <c r="T29" s="23">
        <v>1725.56</v>
      </c>
      <c r="U29" s="23">
        <v>524</v>
      </c>
      <c r="V29" s="23">
        <f t="shared" si="5"/>
        <v>4046.5648854961833</v>
      </c>
      <c r="W29" s="23">
        <v>212.04</v>
      </c>
      <c r="X29" s="23">
        <v>929</v>
      </c>
      <c r="Y29" s="23">
        <f t="shared" si="6"/>
        <v>965.1237890204521</v>
      </c>
      <c r="Z29" s="23">
        <v>89.66</v>
      </c>
      <c r="AA29" s="23">
        <v>31272</v>
      </c>
      <c r="AB29" s="23">
        <v>32367</v>
      </c>
      <c r="AC29" s="23">
        <v>514</v>
      </c>
      <c r="AD29" s="23">
        <v>497</v>
      </c>
      <c r="AE29" s="23">
        <v>1607.58</v>
      </c>
      <c r="AF29" s="39"/>
    </row>
    <row r="30" spans="1:32" ht="24" customHeight="1">
      <c r="A30" s="34" t="s">
        <v>61</v>
      </c>
      <c r="B30" s="34">
        <f t="shared" si="0"/>
        <v>37912</v>
      </c>
      <c r="C30" s="34">
        <f t="shared" si="1"/>
        <v>47016</v>
      </c>
      <c r="D30" s="34">
        <f t="shared" si="2"/>
        <v>15188</v>
      </c>
      <c r="E30" s="34">
        <v>32122</v>
      </c>
      <c r="F30" s="34">
        <v>39812</v>
      </c>
      <c r="G30" s="34">
        <v>470</v>
      </c>
      <c r="H30" s="34">
        <v>320</v>
      </c>
      <c r="I30" s="34">
        <v>14343</v>
      </c>
      <c r="J30" s="34">
        <v>5790</v>
      </c>
      <c r="K30" s="34">
        <v>7204</v>
      </c>
      <c r="L30" s="34">
        <v>3300</v>
      </c>
      <c r="M30" s="34">
        <v>386</v>
      </c>
      <c r="N30" s="34">
        <v>845</v>
      </c>
      <c r="O30" s="34">
        <v>14692</v>
      </c>
      <c r="P30" s="34">
        <f t="shared" si="7"/>
        <v>104.21998366457936</v>
      </c>
      <c r="Q30" s="34">
        <v>153.12</v>
      </c>
      <c r="R30" s="34">
        <v>2408</v>
      </c>
      <c r="S30" s="34">
        <f t="shared" si="4"/>
        <v>1762.6661129568106</v>
      </c>
      <c r="T30" s="34">
        <v>424.45</v>
      </c>
      <c r="U30" s="34">
        <v>346</v>
      </c>
      <c r="V30" s="34">
        <f t="shared" si="5"/>
        <v>2622.543352601156</v>
      </c>
      <c r="W30" s="34">
        <v>90.74</v>
      </c>
      <c r="X30" s="34">
        <v>929</v>
      </c>
      <c r="Y30" s="34">
        <f t="shared" si="6"/>
        <v>965.1237890204521</v>
      </c>
      <c r="Z30" s="34">
        <v>89.66</v>
      </c>
      <c r="AA30" s="34">
        <v>28412</v>
      </c>
      <c r="AB30" s="34">
        <v>28412</v>
      </c>
      <c r="AC30" s="34">
        <v>437</v>
      </c>
      <c r="AD30" s="34">
        <v>437</v>
      </c>
      <c r="AE30" s="34">
        <v>1242.42</v>
      </c>
      <c r="AF30" s="42"/>
    </row>
    <row r="31" spans="1:32" ht="24" customHeight="1">
      <c r="A31" s="34" t="s">
        <v>62</v>
      </c>
      <c r="B31" s="34">
        <f t="shared" si="0"/>
        <v>19418</v>
      </c>
      <c r="C31" s="34">
        <f t="shared" si="1"/>
        <v>23457</v>
      </c>
      <c r="D31" s="34">
        <f t="shared" si="2"/>
        <v>6033</v>
      </c>
      <c r="E31" s="34">
        <v>5313</v>
      </c>
      <c r="F31" s="34">
        <v>8165</v>
      </c>
      <c r="G31" s="34">
        <v>386</v>
      </c>
      <c r="H31" s="34">
        <v>347</v>
      </c>
      <c r="I31" s="34">
        <v>3198</v>
      </c>
      <c r="J31" s="34">
        <v>14105</v>
      </c>
      <c r="K31" s="34">
        <v>15292</v>
      </c>
      <c r="L31" s="34">
        <v>3134</v>
      </c>
      <c r="M31" s="34">
        <v>610</v>
      </c>
      <c r="N31" s="34">
        <v>2835</v>
      </c>
      <c r="O31" s="34">
        <v>33354</v>
      </c>
      <c r="P31" s="34">
        <f t="shared" si="7"/>
        <v>109.04838999820113</v>
      </c>
      <c r="Q31" s="34">
        <v>363.72</v>
      </c>
      <c r="R31" s="34">
        <v>7787</v>
      </c>
      <c r="S31" s="34">
        <f t="shared" si="4"/>
        <v>751.3933478875048</v>
      </c>
      <c r="T31" s="34">
        <v>585.11</v>
      </c>
      <c r="U31" s="34">
        <v>178</v>
      </c>
      <c r="V31" s="34">
        <f t="shared" si="5"/>
        <v>6814.606741573034</v>
      </c>
      <c r="W31" s="34">
        <v>121.3</v>
      </c>
      <c r="X31" s="34">
        <v>0</v>
      </c>
      <c r="Y31" s="34" t="s">
        <v>42</v>
      </c>
      <c r="Z31" s="34">
        <v>0</v>
      </c>
      <c r="AA31" s="34">
        <v>2212</v>
      </c>
      <c r="AB31" s="34">
        <v>3307</v>
      </c>
      <c r="AC31" s="34">
        <v>1062</v>
      </c>
      <c r="AD31" s="34">
        <v>711</v>
      </c>
      <c r="AE31" s="34">
        <v>234.99</v>
      </c>
      <c r="AF31" s="42"/>
    </row>
    <row r="32" spans="1:32" ht="24" customHeight="1">
      <c r="A32" s="34" t="s">
        <v>63</v>
      </c>
      <c r="B32" s="34">
        <f t="shared" si="0"/>
        <v>23568</v>
      </c>
      <c r="C32" s="34">
        <f t="shared" si="1"/>
        <v>34324</v>
      </c>
      <c r="D32" s="34">
        <f t="shared" si="2"/>
        <v>6994</v>
      </c>
      <c r="E32" s="34">
        <v>7309</v>
      </c>
      <c r="F32" s="34">
        <v>11536</v>
      </c>
      <c r="G32" s="34">
        <v>400</v>
      </c>
      <c r="H32" s="34">
        <v>348</v>
      </c>
      <c r="I32" s="34">
        <v>4496</v>
      </c>
      <c r="J32" s="34">
        <v>16259</v>
      </c>
      <c r="K32" s="34">
        <v>22788</v>
      </c>
      <c r="L32" s="34">
        <v>3420</v>
      </c>
      <c r="M32" s="34">
        <v>372</v>
      </c>
      <c r="N32" s="34">
        <v>2498</v>
      </c>
      <c r="O32" s="34">
        <v>11973</v>
      </c>
      <c r="P32" s="34">
        <f t="shared" si="7"/>
        <v>50.112753695815584</v>
      </c>
      <c r="Q32" s="34">
        <v>60</v>
      </c>
      <c r="R32" s="34">
        <v>6152</v>
      </c>
      <c r="S32" s="34">
        <f t="shared" si="4"/>
        <v>1163.849154746424</v>
      </c>
      <c r="T32" s="34">
        <v>716</v>
      </c>
      <c r="U32" s="34">
        <v>0</v>
      </c>
      <c r="V32" s="34" t="s">
        <v>42</v>
      </c>
      <c r="W32" s="34">
        <v>0</v>
      </c>
      <c r="X32" s="34">
        <v>0</v>
      </c>
      <c r="Y32" s="34" t="s">
        <v>42</v>
      </c>
      <c r="Z32" s="34">
        <v>0</v>
      </c>
      <c r="AA32" s="34">
        <v>648</v>
      </c>
      <c r="AB32" s="34">
        <v>648</v>
      </c>
      <c r="AC32" s="34">
        <v>2009</v>
      </c>
      <c r="AD32" s="34">
        <v>2009</v>
      </c>
      <c r="AE32" s="34">
        <v>130.17</v>
      </c>
      <c r="AF32" s="42"/>
    </row>
    <row r="33" spans="1:32" s="20" customFormat="1" ht="24" customHeight="1">
      <c r="A33" s="23" t="s">
        <v>64</v>
      </c>
      <c r="B33" s="23">
        <f t="shared" si="0"/>
        <v>101170</v>
      </c>
      <c r="C33" s="23">
        <f t="shared" si="1"/>
        <v>145099</v>
      </c>
      <c r="D33" s="23">
        <f t="shared" si="2"/>
        <v>36289</v>
      </c>
      <c r="E33" s="23">
        <v>44747</v>
      </c>
      <c r="F33" s="23">
        <v>67133</v>
      </c>
      <c r="G33" s="23">
        <v>426</v>
      </c>
      <c r="H33" s="23">
        <v>326</v>
      </c>
      <c r="I33" s="23">
        <v>24538</v>
      </c>
      <c r="J33" s="23">
        <v>56423</v>
      </c>
      <c r="K33" s="23">
        <v>77966</v>
      </c>
      <c r="L33" s="23" t="s">
        <v>39</v>
      </c>
      <c r="M33" s="23">
        <v>504</v>
      </c>
      <c r="N33" s="23">
        <v>11751</v>
      </c>
      <c r="O33" s="23">
        <v>146442</v>
      </c>
      <c r="P33" s="23">
        <f t="shared" si="7"/>
        <v>112.73405170647764</v>
      </c>
      <c r="Q33" s="23">
        <v>1650.9</v>
      </c>
      <c r="R33" s="23">
        <v>53816</v>
      </c>
      <c r="S33" s="23">
        <f t="shared" si="4"/>
        <v>864.7651256132006</v>
      </c>
      <c r="T33" s="23">
        <v>4653.82</v>
      </c>
      <c r="U33" s="23">
        <v>16438</v>
      </c>
      <c r="V33" s="23">
        <f t="shared" si="5"/>
        <v>234.65141744737807</v>
      </c>
      <c r="W33" s="23">
        <v>385.72</v>
      </c>
      <c r="X33" s="23">
        <v>29354</v>
      </c>
      <c r="Y33" s="23">
        <f t="shared" si="6"/>
        <v>303.82230701096955</v>
      </c>
      <c r="Z33" s="23">
        <v>891.84</v>
      </c>
      <c r="AA33" s="23">
        <v>2320</v>
      </c>
      <c r="AB33" s="23">
        <v>3336</v>
      </c>
      <c r="AC33" s="23">
        <v>1872</v>
      </c>
      <c r="AD33" s="23">
        <v>1302</v>
      </c>
      <c r="AE33" s="23">
        <v>434.332</v>
      </c>
      <c r="AF33" s="39"/>
    </row>
    <row r="34" spans="1:32" ht="24" customHeight="1">
      <c r="A34" s="34" t="s">
        <v>65</v>
      </c>
      <c r="B34" s="34">
        <f t="shared" si="0"/>
        <v>20969</v>
      </c>
      <c r="C34" s="34">
        <f t="shared" si="1"/>
        <v>26378</v>
      </c>
      <c r="D34" s="34">
        <f t="shared" si="2"/>
        <v>8924</v>
      </c>
      <c r="E34" s="34">
        <v>15980</v>
      </c>
      <c r="F34" s="34">
        <v>20016</v>
      </c>
      <c r="G34" s="34">
        <v>490</v>
      </c>
      <c r="H34" s="34">
        <v>360</v>
      </c>
      <c r="I34" s="34">
        <v>7988</v>
      </c>
      <c r="J34" s="34">
        <v>4989</v>
      </c>
      <c r="K34" s="34">
        <v>6362</v>
      </c>
      <c r="L34" s="34">
        <v>3500</v>
      </c>
      <c r="M34" s="34">
        <v>496</v>
      </c>
      <c r="N34" s="34">
        <v>936</v>
      </c>
      <c r="O34" s="34">
        <v>4704</v>
      </c>
      <c r="P34" s="34">
        <f t="shared" si="7"/>
        <v>118.57993197278911</v>
      </c>
      <c r="Q34" s="34">
        <v>55.78</v>
      </c>
      <c r="R34" s="34">
        <v>3613</v>
      </c>
      <c r="S34" s="34">
        <f t="shared" si="4"/>
        <v>670.9936340990866</v>
      </c>
      <c r="T34" s="34">
        <v>242.43</v>
      </c>
      <c r="U34" s="34">
        <v>8</v>
      </c>
      <c r="V34" s="34">
        <f t="shared" si="5"/>
        <v>600</v>
      </c>
      <c r="W34" s="34">
        <v>0.48</v>
      </c>
      <c r="X34" s="34">
        <v>134</v>
      </c>
      <c r="Y34" s="34">
        <f t="shared" si="6"/>
        <v>537.3134328358209</v>
      </c>
      <c r="Z34" s="34">
        <v>7.2</v>
      </c>
      <c r="AA34" s="34">
        <v>823</v>
      </c>
      <c r="AB34" s="34">
        <v>837</v>
      </c>
      <c r="AC34" s="34">
        <v>1686</v>
      </c>
      <c r="AD34" s="34">
        <v>1658</v>
      </c>
      <c r="AE34" s="34">
        <v>138.79</v>
      </c>
      <c r="AF34" s="42"/>
    </row>
    <row r="35" spans="1:32" ht="24" customHeight="1">
      <c r="A35" s="34" t="s">
        <v>66</v>
      </c>
      <c r="B35" s="34">
        <f t="shared" si="0"/>
        <v>10031</v>
      </c>
      <c r="C35" s="34">
        <f t="shared" si="1"/>
        <v>14638</v>
      </c>
      <c r="D35" s="34">
        <f t="shared" si="2"/>
        <v>3298</v>
      </c>
      <c r="E35" s="34">
        <v>3767</v>
      </c>
      <c r="F35" s="34">
        <v>6074</v>
      </c>
      <c r="G35" s="34">
        <v>400</v>
      </c>
      <c r="H35" s="34">
        <v>284</v>
      </c>
      <c r="I35" s="34">
        <v>1930</v>
      </c>
      <c r="J35" s="34">
        <v>6264</v>
      </c>
      <c r="K35" s="34">
        <v>8564</v>
      </c>
      <c r="L35" s="34">
        <v>3240</v>
      </c>
      <c r="M35" s="34">
        <v>515</v>
      </c>
      <c r="N35" s="36">
        <v>1368</v>
      </c>
      <c r="O35" s="34">
        <v>12428</v>
      </c>
      <c r="P35" s="34">
        <f t="shared" si="7"/>
        <v>85.29127775989701</v>
      </c>
      <c r="Q35" s="34">
        <v>106</v>
      </c>
      <c r="R35" s="34">
        <v>4998</v>
      </c>
      <c r="S35" s="34">
        <f t="shared" si="4"/>
        <v>961.5846338535414</v>
      </c>
      <c r="T35" s="34">
        <v>480.6</v>
      </c>
      <c r="U35" s="34">
        <v>3728</v>
      </c>
      <c r="V35" s="34">
        <f t="shared" si="5"/>
        <v>184.0128755364807</v>
      </c>
      <c r="W35" s="34">
        <v>68.6</v>
      </c>
      <c r="X35" s="34">
        <v>0</v>
      </c>
      <c r="Y35" s="34" t="s">
        <v>42</v>
      </c>
      <c r="Z35" s="34">
        <v>0</v>
      </c>
      <c r="AA35" s="34">
        <v>340</v>
      </c>
      <c r="AB35" s="34">
        <v>439</v>
      </c>
      <c r="AC35" s="34">
        <v>1364</v>
      </c>
      <c r="AD35" s="34">
        <v>1057</v>
      </c>
      <c r="AE35" s="34">
        <v>46.39</v>
      </c>
      <c r="AF35" s="42"/>
    </row>
    <row r="36" spans="1:32" ht="24" customHeight="1">
      <c r="A36" s="34" t="s">
        <v>67</v>
      </c>
      <c r="B36" s="34">
        <f t="shared" si="0"/>
        <v>19945</v>
      </c>
      <c r="C36" s="34">
        <f t="shared" si="1"/>
        <v>27933</v>
      </c>
      <c r="D36" s="34">
        <f t="shared" si="2"/>
        <v>7283</v>
      </c>
      <c r="E36" s="34">
        <v>8391</v>
      </c>
      <c r="F36" s="34">
        <v>13942</v>
      </c>
      <c r="G36" s="34">
        <v>360</v>
      </c>
      <c r="H36" s="34">
        <v>336</v>
      </c>
      <c r="I36" s="34">
        <v>5225</v>
      </c>
      <c r="J36" s="34">
        <v>11554</v>
      </c>
      <c r="K36" s="34">
        <v>13991</v>
      </c>
      <c r="L36" s="34">
        <v>3100</v>
      </c>
      <c r="M36" s="34">
        <v>498</v>
      </c>
      <c r="N36" s="34">
        <v>2058</v>
      </c>
      <c r="O36" s="34">
        <v>31692</v>
      </c>
      <c r="P36" s="34">
        <f t="shared" si="7"/>
        <v>149.9432033320712</v>
      </c>
      <c r="Q36" s="34">
        <v>475.2</v>
      </c>
      <c r="R36" s="34">
        <v>6186</v>
      </c>
      <c r="S36" s="34">
        <f t="shared" si="4"/>
        <v>1015.8422243776268</v>
      </c>
      <c r="T36" s="34">
        <v>628.4</v>
      </c>
      <c r="U36" s="34">
        <v>1036</v>
      </c>
      <c r="V36" s="34">
        <f t="shared" si="5"/>
        <v>864.8648648648649</v>
      </c>
      <c r="W36" s="34">
        <v>89.6</v>
      </c>
      <c r="X36" s="34">
        <v>330</v>
      </c>
      <c r="Y36" s="34">
        <f t="shared" si="6"/>
        <v>4630.30303030303</v>
      </c>
      <c r="Z36" s="34">
        <v>152.8</v>
      </c>
      <c r="AA36" s="34">
        <v>536</v>
      </c>
      <c r="AB36" s="34">
        <v>1006</v>
      </c>
      <c r="AC36" s="34">
        <v>2407</v>
      </c>
      <c r="AD36" s="34">
        <v>1283</v>
      </c>
      <c r="AE36" s="34">
        <v>129.032</v>
      </c>
      <c r="AF36" s="42"/>
    </row>
    <row r="37" spans="1:32" ht="24" customHeight="1">
      <c r="A37" s="34" t="s">
        <v>68</v>
      </c>
      <c r="B37" s="34">
        <f t="shared" si="0"/>
        <v>17447</v>
      </c>
      <c r="C37" s="34">
        <f t="shared" si="1"/>
        <v>26708</v>
      </c>
      <c r="D37" s="34">
        <f t="shared" si="2"/>
        <v>5706</v>
      </c>
      <c r="E37" s="34">
        <v>4514</v>
      </c>
      <c r="F37" s="34">
        <v>7444</v>
      </c>
      <c r="G37" s="34">
        <v>330</v>
      </c>
      <c r="H37" s="34">
        <v>305</v>
      </c>
      <c r="I37" s="34">
        <v>2671</v>
      </c>
      <c r="J37" s="34">
        <v>12933</v>
      </c>
      <c r="K37" s="34">
        <v>19264</v>
      </c>
      <c r="L37" s="34">
        <v>3470</v>
      </c>
      <c r="M37" s="34">
        <v>521</v>
      </c>
      <c r="N37" s="34">
        <v>3035</v>
      </c>
      <c r="O37" s="34">
        <v>35540</v>
      </c>
      <c r="P37" s="34">
        <f t="shared" si="7"/>
        <v>102.00337647720877</v>
      </c>
      <c r="Q37" s="34">
        <v>362.52</v>
      </c>
      <c r="R37" s="34">
        <v>20785</v>
      </c>
      <c r="S37" s="34">
        <f t="shared" si="4"/>
        <v>768.5975463074333</v>
      </c>
      <c r="T37" s="34">
        <v>1597.53</v>
      </c>
      <c r="U37" s="34">
        <v>5840</v>
      </c>
      <c r="V37" s="34">
        <f t="shared" si="5"/>
        <v>118.30479452054794</v>
      </c>
      <c r="W37" s="34">
        <v>69.09</v>
      </c>
      <c r="X37" s="34">
        <v>24438</v>
      </c>
      <c r="Y37" s="34">
        <f t="shared" si="6"/>
        <v>210.19723381618786</v>
      </c>
      <c r="Z37" s="34">
        <v>513.68</v>
      </c>
      <c r="AA37" s="34">
        <v>197</v>
      </c>
      <c r="AB37" s="34">
        <v>386</v>
      </c>
      <c r="AC37" s="34">
        <v>1486</v>
      </c>
      <c r="AD37" s="34">
        <v>758</v>
      </c>
      <c r="AE37" s="34">
        <v>29.27</v>
      </c>
      <c r="AF37" s="42"/>
    </row>
    <row r="38" spans="1:32" ht="24" customHeight="1">
      <c r="A38" s="34" t="s">
        <v>69</v>
      </c>
      <c r="B38" s="34">
        <f t="shared" si="0"/>
        <v>22589</v>
      </c>
      <c r="C38" s="34">
        <f t="shared" si="1"/>
        <v>32854</v>
      </c>
      <c r="D38" s="34">
        <f t="shared" si="2"/>
        <v>6991</v>
      </c>
      <c r="E38" s="34">
        <v>8064</v>
      </c>
      <c r="F38" s="34">
        <v>12037</v>
      </c>
      <c r="G38" s="34">
        <v>500</v>
      </c>
      <c r="H38" s="34">
        <v>316</v>
      </c>
      <c r="I38" s="34">
        <v>4283</v>
      </c>
      <c r="J38" s="34">
        <v>14525</v>
      </c>
      <c r="K38" s="34">
        <v>20817</v>
      </c>
      <c r="L38" s="34">
        <v>3600</v>
      </c>
      <c r="M38" s="34">
        <v>436</v>
      </c>
      <c r="N38" s="34">
        <v>2708</v>
      </c>
      <c r="O38" s="34">
        <v>43478</v>
      </c>
      <c r="P38" s="34">
        <f t="shared" si="7"/>
        <v>104.48042688256129</v>
      </c>
      <c r="Q38" s="34">
        <v>454.26</v>
      </c>
      <c r="R38" s="34">
        <v>13390</v>
      </c>
      <c r="S38" s="34">
        <f t="shared" si="4"/>
        <v>889.4697535474235</v>
      </c>
      <c r="T38" s="34">
        <v>1191</v>
      </c>
      <c r="U38" s="34">
        <v>2296</v>
      </c>
      <c r="V38" s="34">
        <f t="shared" si="5"/>
        <v>271.2979094076655</v>
      </c>
      <c r="W38" s="34">
        <v>62.29</v>
      </c>
      <c r="X38" s="34">
        <v>4160</v>
      </c>
      <c r="Y38" s="34">
        <f t="shared" si="6"/>
        <v>500</v>
      </c>
      <c r="Z38" s="34">
        <v>208</v>
      </c>
      <c r="AA38" s="34">
        <v>381</v>
      </c>
      <c r="AB38" s="34">
        <v>564</v>
      </c>
      <c r="AC38" s="34">
        <v>2081</v>
      </c>
      <c r="AD38" s="34">
        <v>1406</v>
      </c>
      <c r="AE38" s="34">
        <v>79.3</v>
      </c>
      <c r="AF38" s="42"/>
    </row>
    <row r="39" spans="1:32" ht="24" customHeight="1">
      <c r="A39" s="34" t="s">
        <v>70</v>
      </c>
      <c r="B39" s="34">
        <f t="shared" si="0"/>
        <v>10189</v>
      </c>
      <c r="C39" s="34">
        <f t="shared" si="1"/>
        <v>16588</v>
      </c>
      <c r="D39" s="34">
        <f t="shared" si="2"/>
        <v>4087</v>
      </c>
      <c r="E39" s="34">
        <v>4031</v>
      </c>
      <c r="F39" s="34">
        <v>7620</v>
      </c>
      <c r="G39" s="34">
        <v>410</v>
      </c>
      <c r="H39" s="34">
        <v>290</v>
      </c>
      <c r="I39" s="34">
        <v>2440</v>
      </c>
      <c r="J39" s="34">
        <v>6158</v>
      </c>
      <c r="K39" s="34">
        <v>8968</v>
      </c>
      <c r="L39" s="34">
        <v>3500</v>
      </c>
      <c r="M39" s="34">
        <v>627</v>
      </c>
      <c r="N39" s="34">
        <v>1647</v>
      </c>
      <c r="O39" s="34">
        <v>18600</v>
      </c>
      <c r="P39" s="34">
        <f t="shared" si="7"/>
        <v>105.96774193548387</v>
      </c>
      <c r="Q39" s="34">
        <v>197.1</v>
      </c>
      <c r="R39" s="34">
        <v>4844</v>
      </c>
      <c r="S39" s="34">
        <f t="shared" si="4"/>
        <v>1060.8175061932288</v>
      </c>
      <c r="T39" s="34">
        <v>513.86</v>
      </c>
      <c r="U39" s="34">
        <v>3530</v>
      </c>
      <c r="V39" s="34">
        <f t="shared" si="5"/>
        <v>270.9915014164306</v>
      </c>
      <c r="W39" s="34">
        <v>95.66</v>
      </c>
      <c r="X39" s="34">
        <v>292</v>
      </c>
      <c r="Y39" s="34">
        <f t="shared" si="6"/>
        <v>347.94520547945206</v>
      </c>
      <c r="Z39" s="34">
        <v>10.16</v>
      </c>
      <c r="AA39" s="34">
        <v>43</v>
      </c>
      <c r="AB39" s="34">
        <v>104</v>
      </c>
      <c r="AC39" s="34">
        <v>2686</v>
      </c>
      <c r="AD39" s="34">
        <v>1111</v>
      </c>
      <c r="AE39" s="34">
        <v>11.55</v>
      </c>
      <c r="AF39" s="42"/>
    </row>
    <row r="40" spans="1:32" s="20" customFormat="1" ht="24" customHeight="1">
      <c r="A40" s="23" t="s">
        <v>71</v>
      </c>
      <c r="B40" s="23">
        <f aca="true" t="shared" si="8" ref="B40:B68">E40+J40</f>
        <v>99348</v>
      </c>
      <c r="C40" s="23">
        <f aca="true" t="shared" si="9" ref="C40:C68">F40+K40</f>
        <v>135659</v>
      </c>
      <c r="D40" s="23">
        <f aca="true" t="shared" si="10" ref="D40:D68">I40+N40</f>
        <v>37959</v>
      </c>
      <c r="E40" s="23">
        <v>59371</v>
      </c>
      <c r="F40" s="23">
        <v>86394</v>
      </c>
      <c r="G40" s="23">
        <v>445</v>
      </c>
      <c r="H40" s="23">
        <v>305</v>
      </c>
      <c r="I40" s="23">
        <v>30017</v>
      </c>
      <c r="J40" s="23">
        <v>39977</v>
      </c>
      <c r="K40" s="23">
        <v>49265</v>
      </c>
      <c r="L40" s="23" t="s">
        <v>39</v>
      </c>
      <c r="M40" s="23">
        <v>537</v>
      </c>
      <c r="N40" s="23">
        <v>7942</v>
      </c>
      <c r="O40" s="23">
        <v>85146</v>
      </c>
      <c r="P40" s="23">
        <f t="shared" si="7"/>
        <v>103.01129824066896</v>
      </c>
      <c r="Q40" s="23">
        <v>877.1</v>
      </c>
      <c r="R40" s="23">
        <v>20962</v>
      </c>
      <c r="S40" s="23">
        <f t="shared" si="4"/>
        <v>906.3448144261043</v>
      </c>
      <c r="T40" s="23">
        <v>1899.88</v>
      </c>
      <c r="U40" s="23">
        <v>864</v>
      </c>
      <c r="V40" s="23">
        <f t="shared" si="5"/>
        <v>1218.5185185185185</v>
      </c>
      <c r="W40" s="23">
        <v>105.28</v>
      </c>
      <c r="X40" s="23">
        <v>8586</v>
      </c>
      <c r="Y40" s="23">
        <f t="shared" si="6"/>
        <v>322.92103424178896</v>
      </c>
      <c r="Z40" s="23">
        <v>277.26</v>
      </c>
      <c r="AA40" s="23">
        <v>27689</v>
      </c>
      <c r="AB40" s="23">
        <v>42584</v>
      </c>
      <c r="AC40" s="23">
        <v>606</v>
      </c>
      <c r="AD40" s="23">
        <v>394</v>
      </c>
      <c r="AE40" s="23">
        <v>1677.664</v>
      </c>
      <c r="AF40" s="39"/>
    </row>
    <row r="41" spans="1:32" ht="24" customHeight="1">
      <c r="A41" s="34" t="s">
        <v>72</v>
      </c>
      <c r="B41" s="34">
        <f t="shared" si="8"/>
        <v>39460</v>
      </c>
      <c r="C41" s="34">
        <f t="shared" si="9"/>
        <v>57628</v>
      </c>
      <c r="D41" s="34">
        <f t="shared" si="10"/>
        <v>15272</v>
      </c>
      <c r="E41" s="34">
        <v>27762</v>
      </c>
      <c r="F41" s="34">
        <v>42175</v>
      </c>
      <c r="G41" s="34">
        <v>480</v>
      </c>
      <c r="H41" s="34">
        <v>273</v>
      </c>
      <c r="I41" s="34">
        <v>13040</v>
      </c>
      <c r="J41" s="34">
        <v>11698</v>
      </c>
      <c r="K41" s="34">
        <v>15453</v>
      </c>
      <c r="L41" s="34">
        <v>2800</v>
      </c>
      <c r="M41" s="34">
        <v>480</v>
      </c>
      <c r="N41" s="34">
        <v>2232</v>
      </c>
      <c r="O41" s="34">
        <v>17402</v>
      </c>
      <c r="P41" s="34">
        <f t="shared" si="7"/>
        <v>102.74681071141248</v>
      </c>
      <c r="Q41" s="34">
        <v>178.8</v>
      </c>
      <c r="R41" s="34">
        <v>5567</v>
      </c>
      <c r="S41" s="34">
        <f t="shared" si="4"/>
        <v>850.8352793245914</v>
      </c>
      <c r="T41" s="34">
        <v>473.66</v>
      </c>
      <c r="U41" s="34">
        <v>216</v>
      </c>
      <c r="V41" s="34">
        <f t="shared" si="5"/>
        <v>2282.4074074074074</v>
      </c>
      <c r="W41" s="34">
        <v>49.3</v>
      </c>
      <c r="X41" s="34">
        <v>1416</v>
      </c>
      <c r="Y41" s="34">
        <f t="shared" si="6"/>
        <v>337.57062146892656</v>
      </c>
      <c r="Z41" s="34">
        <v>47.8</v>
      </c>
      <c r="AA41" s="34">
        <v>5955</v>
      </c>
      <c r="AB41" s="34">
        <v>10871</v>
      </c>
      <c r="AC41" s="34">
        <v>642</v>
      </c>
      <c r="AD41" s="34">
        <v>352</v>
      </c>
      <c r="AE41" s="34">
        <v>382.31</v>
      </c>
      <c r="AF41" s="42"/>
    </row>
    <row r="42" spans="1:32" ht="24" customHeight="1">
      <c r="A42" s="34" t="s">
        <v>73</v>
      </c>
      <c r="B42" s="34">
        <f t="shared" si="8"/>
        <v>17057</v>
      </c>
      <c r="C42" s="34">
        <f t="shared" si="9"/>
        <v>24099</v>
      </c>
      <c r="D42" s="34">
        <f t="shared" si="10"/>
        <v>6318</v>
      </c>
      <c r="E42" s="34">
        <v>12403</v>
      </c>
      <c r="F42" s="34">
        <v>17762</v>
      </c>
      <c r="G42" s="34">
        <v>480</v>
      </c>
      <c r="H42" s="34">
        <v>277</v>
      </c>
      <c r="I42" s="34">
        <v>5575</v>
      </c>
      <c r="J42" s="34">
        <v>4654</v>
      </c>
      <c r="K42" s="34">
        <v>6337</v>
      </c>
      <c r="L42" s="34">
        <v>2800</v>
      </c>
      <c r="M42" s="34">
        <v>389</v>
      </c>
      <c r="N42" s="34">
        <v>743</v>
      </c>
      <c r="O42" s="34">
        <v>0</v>
      </c>
      <c r="P42" s="34" t="s">
        <v>42</v>
      </c>
      <c r="Q42" s="34">
        <v>0</v>
      </c>
      <c r="R42" s="34">
        <v>2968</v>
      </c>
      <c r="S42" s="34">
        <f t="shared" si="4"/>
        <v>809.8382749326146</v>
      </c>
      <c r="T42" s="34">
        <v>240.36</v>
      </c>
      <c r="U42" s="34">
        <v>120</v>
      </c>
      <c r="V42" s="34">
        <f t="shared" si="5"/>
        <v>2591.6666666666665</v>
      </c>
      <c r="W42" s="34">
        <v>31.1</v>
      </c>
      <c r="X42" s="34">
        <v>0</v>
      </c>
      <c r="Y42" s="34" t="s">
        <v>42</v>
      </c>
      <c r="Z42" s="34">
        <v>0</v>
      </c>
      <c r="AA42" s="34">
        <v>2184</v>
      </c>
      <c r="AB42" s="34">
        <v>5202</v>
      </c>
      <c r="AC42" s="34">
        <v>824</v>
      </c>
      <c r="AD42" s="34">
        <v>346</v>
      </c>
      <c r="AE42" s="34">
        <v>179.89</v>
      </c>
      <c r="AF42" s="42"/>
    </row>
    <row r="43" spans="1:32" ht="24" customHeight="1">
      <c r="A43" s="34" t="s">
        <v>74</v>
      </c>
      <c r="B43" s="34">
        <f t="shared" si="8"/>
        <v>12585</v>
      </c>
      <c r="C43" s="34">
        <f t="shared" si="9"/>
        <v>18030</v>
      </c>
      <c r="D43" s="34">
        <f t="shared" si="10"/>
        <v>4367</v>
      </c>
      <c r="E43" s="34">
        <v>6619</v>
      </c>
      <c r="F43" s="34">
        <v>10884</v>
      </c>
      <c r="G43" s="34">
        <v>430</v>
      </c>
      <c r="H43" s="34">
        <v>296</v>
      </c>
      <c r="I43" s="34">
        <v>3551</v>
      </c>
      <c r="J43" s="34">
        <v>5966</v>
      </c>
      <c r="K43" s="34">
        <v>7146</v>
      </c>
      <c r="L43" s="34">
        <v>3370</v>
      </c>
      <c r="M43" s="34">
        <v>383</v>
      </c>
      <c r="N43" s="34">
        <v>816</v>
      </c>
      <c r="O43" s="34">
        <v>15096</v>
      </c>
      <c r="P43" s="34">
        <f t="shared" si="7"/>
        <v>103.85532591414945</v>
      </c>
      <c r="Q43" s="34">
        <v>156.78</v>
      </c>
      <c r="R43" s="34">
        <v>3830</v>
      </c>
      <c r="S43" s="34">
        <f t="shared" si="4"/>
        <v>648.4334203655352</v>
      </c>
      <c r="T43" s="34">
        <v>248.35</v>
      </c>
      <c r="U43" s="34">
        <v>245</v>
      </c>
      <c r="V43" s="34">
        <f t="shared" si="5"/>
        <v>455.1020408163265</v>
      </c>
      <c r="W43" s="34">
        <v>11.15</v>
      </c>
      <c r="X43" s="34">
        <v>0</v>
      </c>
      <c r="Y43" s="34" t="s">
        <v>42</v>
      </c>
      <c r="Z43" s="34">
        <v>0</v>
      </c>
      <c r="AA43" s="34">
        <v>4185</v>
      </c>
      <c r="AB43" s="34">
        <v>4252</v>
      </c>
      <c r="AC43" s="34">
        <v>682</v>
      </c>
      <c r="AD43" s="34">
        <v>672</v>
      </c>
      <c r="AE43" s="34">
        <v>285.59</v>
      </c>
      <c r="AF43" s="42"/>
    </row>
    <row r="44" spans="1:32" ht="24" customHeight="1">
      <c r="A44" s="34" t="s">
        <v>75</v>
      </c>
      <c r="B44" s="34">
        <f t="shared" si="8"/>
        <v>24501</v>
      </c>
      <c r="C44" s="34">
        <f t="shared" si="9"/>
        <v>28680</v>
      </c>
      <c r="D44" s="34">
        <f t="shared" si="10"/>
        <v>9361</v>
      </c>
      <c r="E44" s="34">
        <v>13439</v>
      </c>
      <c r="F44" s="34">
        <v>16290</v>
      </c>
      <c r="G44" s="34">
        <v>480</v>
      </c>
      <c r="H44" s="34">
        <v>359</v>
      </c>
      <c r="I44" s="34">
        <v>6816</v>
      </c>
      <c r="J44" s="34">
        <v>11062</v>
      </c>
      <c r="K44" s="34">
        <v>12390</v>
      </c>
      <c r="L44" s="34">
        <v>3600</v>
      </c>
      <c r="M44" s="34">
        <v>689</v>
      </c>
      <c r="N44" s="34">
        <v>2545</v>
      </c>
      <c r="O44" s="34">
        <v>24198</v>
      </c>
      <c r="P44" s="34">
        <f t="shared" si="7"/>
        <v>103.25646747665097</v>
      </c>
      <c r="Q44" s="34">
        <v>249.86</v>
      </c>
      <c r="R44" s="34">
        <v>5890</v>
      </c>
      <c r="S44" s="34">
        <f t="shared" si="4"/>
        <v>880.4753820033956</v>
      </c>
      <c r="T44" s="34">
        <v>518.6</v>
      </c>
      <c r="U44" s="34">
        <v>223</v>
      </c>
      <c r="V44" s="34">
        <f t="shared" si="5"/>
        <v>1875.7847533632287</v>
      </c>
      <c r="W44" s="34">
        <v>41.83</v>
      </c>
      <c r="X44" s="34">
        <v>5738</v>
      </c>
      <c r="Y44" s="34">
        <f t="shared" si="6"/>
        <v>350.05228302544447</v>
      </c>
      <c r="Z44" s="34">
        <v>200.86</v>
      </c>
      <c r="AA44" s="34">
        <v>536</v>
      </c>
      <c r="AB44" s="34">
        <v>637</v>
      </c>
      <c r="AC44" s="34">
        <v>1136</v>
      </c>
      <c r="AD44" s="34">
        <v>956</v>
      </c>
      <c r="AE44" s="34">
        <v>60.914</v>
      </c>
      <c r="AF44" s="42"/>
    </row>
    <row r="45" spans="1:32" ht="24" customHeight="1">
      <c r="A45" s="34" t="s">
        <v>76</v>
      </c>
      <c r="B45" s="34">
        <f t="shared" si="8"/>
        <v>14717</v>
      </c>
      <c r="C45" s="34">
        <f t="shared" si="9"/>
        <v>18754</v>
      </c>
      <c r="D45" s="34">
        <f t="shared" si="10"/>
        <v>5184</v>
      </c>
      <c r="E45" s="34">
        <v>7253</v>
      </c>
      <c r="F45" s="34">
        <v>9868</v>
      </c>
      <c r="G45" s="34">
        <v>400</v>
      </c>
      <c r="H45" s="34">
        <v>331</v>
      </c>
      <c r="I45" s="34">
        <v>3848</v>
      </c>
      <c r="J45" s="34">
        <v>7464</v>
      </c>
      <c r="K45" s="34">
        <v>8886</v>
      </c>
      <c r="L45" s="34">
        <v>3140</v>
      </c>
      <c r="M45" s="34">
        <v>501</v>
      </c>
      <c r="N45" s="34">
        <v>1336</v>
      </c>
      <c r="O45" s="34">
        <v>17584</v>
      </c>
      <c r="P45" s="34">
        <f t="shared" si="7"/>
        <v>102.25204731574158</v>
      </c>
      <c r="Q45" s="34">
        <v>179.8</v>
      </c>
      <c r="R45" s="34">
        <v>3954</v>
      </c>
      <c r="S45" s="34">
        <f t="shared" si="4"/>
        <v>971.6742539200809</v>
      </c>
      <c r="T45" s="34">
        <v>384.2</v>
      </c>
      <c r="U45" s="34">
        <v>180</v>
      </c>
      <c r="V45" s="34">
        <f t="shared" si="5"/>
        <v>166.66666666666666</v>
      </c>
      <c r="W45" s="34">
        <v>3</v>
      </c>
      <c r="X45" s="34">
        <v>1432</v>
      </c>
      <c r="Y45" s="34">
        <f t="shared" si="6"/>
        <v>199.72067039106145</v>
      </c>
      <c r="Z45" s="34">
        <v>28.6</v>
      </c>
      <c r="AA45" s="34">
        <v>373</v>
      </c>
      <c r="AB45" s="34">
        <v>738</v>
      </c>
      <c r="AC45" s="34">
        <v>3033</v>
      </c>
      <c r="AD45" s="34">
        <v>1533</v>
      </c>
      <c r="AE45" s="34">
        <v>113.13</v>
      </c>
      <c r="AF45" s="42"/>
    </row>
    <row r="46" spans="1:32" ht="24" customHeight="1">
      <c r="A46" s="34" t="s">
        <v>77</v>
      </c>
      <c r="B46" s="34">
        <f t="shared" si="8"/>
        <v>8085</v>
      </c>
      <c r="C46" s="34">
        <f t="shared" si="9"/>
        <v>12567</v>
      </c>
      <c r="D46" s="34">
        <f t="shared" si="10"/>
        <v>3774</v>
      </c>
      <c r="E46" s="34">
        <v>4298</v>
      </c>
      <c r="F46" s="34">
        <v>7177</v>
      </c>
      <c r="G46" s="34">
        <v>400</v>
      </c>
      <c r="H46" s="34">
        <v>353</v>
      </c>
      <c r="I46" s="34">
        <v>2761</v>
      </c>
      <c r="J46" s="34">
        <v>3787</v>
      </c>
      <c r="K46" s="34">
        <v>5390</v>
      </c>
      <c r="L46" s="34">
        <v>2900</v>
      </c>
      <c r="M46" s="34">
        <v>621</v>
      </c>
      <c r="N46" s="34">
        <v>1013</v>
      </c>
      <c r="O46" s="34">
        <v>10866</v>
      </c>
      <c r="P46" s="34">
        <f t="shared" si="7"/>
        <v>102.94496594883121</v>
      </c>
      <c r="Q46" s="34">
        <v>111.86</v>
      </c>
      <c r="R46" s="34">
        <v>1721</v>
      </c>
      <c r="S46" s="34">
        <f t="shared" si="4"/>
        <v>1598.3149331783848</v>
      </c>
      <c r="T46" s="34">
        <v>275.07</v>
      </c>
      <c r="U46" s="34">
        <v>0</v>
      </c>
      <c r="V46" s="34" t="s">
        <v>42</v>
      </c>
      <c r="W46" s="34">
        <v>0</v>
      </c>
      <c r="X46" s="34">
        <v>0</v>
      </c>
      <c r="Y46" s="34" t="s">
        <v>42</v>
      </c>
      <c r="Z46" s="34">
        <v>0</v>
      </c>
      <c r="AA46" s="34">
        <v>16640</v>
      </c>
      <c r="AB46" s="34">
        <v>26086</v>
      </c>
      <c r="AC46" s="34">
        <v>502</v>
      </c>
      <c r="AD46" s="34">
        <v>320</v>
      </c>
      <c r="AE46" s="34">
        <v>835.72</v>
      </c>
      <c r="AF46" s="42"/>
    </row>
    <row r="47" spans="1:32" s="20" customFormat="1" ht="24" customHeight="1">
      <c r="A47" s="23" t="s">
        <v>78</v>
      </c>
      <c r="B47" s="23">
        <f t="shared" si="8"/>
        <v>128605</v>
      </c>
      <c r="C47" s="23">
        <f t="shared" si="9"/>
        <v>172200</v>
      </c>
      <c r="D47" s="23">
        <f t="shared" si="10"/>
        <v>36951</v>
      </c>
      <c r="E47" s="23">
        <v>42896</v>
      </c>
      <c r="F47" s="23">
        <v>67963</v>
      </c>
      <c r="G47" s="23">
        <v>375</v>
      </c>
      <c r="H47" s="23">
        <v>297</v>
      </c>
      <c r="I47" s="23">
        <v>22503</v>
      </c>
      <c r="J47" s="23">
        <v>85709</v>
      </c>
      <c r="K47" s="23">
        <v>104237</v>
      </c>
      <c r="L47" s="23" t="s">
        <v>39</v>
      </c>
      <c r="M47" s="23">
        <v>470</v>
      </c>
      <c r="N47" s="23">
        <v>14448</v>
      </c>
      <c r="O47" s="23">
        <v>174781</v>
      </c>
      <c r="P47" s="23">
        <f t="shared" si="7"/>
        <v>103.64971020877556</v>
      </c>
      <c r="Q47" s="23">
        <v>1811.6</v>
      </c>
      <c r="R47" s="23">
        <v>41543</v>
      </c>
      <c r="S47" s="23">
        <f t="shared" si="4"/>
        <v>936.7185807476591</v>
      </c>
      <c r="T47" s="23">
        <v>3891.41</v>
      </c>
      <c r="U47" s="23">
        <v>5748</v>
      </c>
      <c r="V47" s="23">
        <f t="shared" si="5"/>
        <v>656.1238691718859</v>
      </c>
      <c r="W47" s="23">
        <v>377.14</v>
      </c>
      <c r="X47" s="23">
        <v>0</v>
      </c>
      <c r="Y47" s="23" t="s">
        <v>42</v>
      </c>
      <c r="Z47" s="23">
        <v>0</v>
      </c>
      <c r="AA47" s="23">
        <v>9371</v>
      </c>
      <c r="AB47" s="23">
        <v>12579</v>
      </c>
      <c r="AC47" s="23">
        <v>1217</v>
      </c>
      <c r="AD47" s="23">
        <v>906</v>
      </c>
      <c r="AE47" s="23">
        <v>1139.99</v>
      </c>
      <c r="AF47" s="39"/>
    </row>
    <row r="48" spans="1:32" ht="24" customHeight="1">
      <c r="A48" s="34" t="s">
        <v>79</v>
      </c>
      <c r="B48" s="34">
        <f t="shared" si="8"/>
        <v>28596</v>
      </c>
      <c r="C48" s="34">
        <f t="shared" si="9"/>
        <v>42590</v>
      </c>
      <c r="D48" s="34">
        <f t="shared" si="10"/>
        <v>11103</v>
      </c>
      <c r="E48" s="34">
        <v>13731</v>
      </c>
      <c r="F48" s="34">
        <v>21741</v>
      </c>
      <c r="G48" s="34">
        <v>450</v>
      </c>
      <c r="H48" s="34">
        <v>331</v>
      </c>
      <c r="I48" s="34">
        <v>7941</v>
      </c>
      <c r="J48" s="34">
        <v>14865</v>
      </c>
      <c r="K48" s="34">
        <v>20849</v>
      </c>
      <c r="L48" s="34">
        <v>3000</v>
      </c>
      <c r="M48" s="34">
        <v>521</v>
      </c>
      <c r="N48" s="34">
        <v>3162</v>
      </c>
      <c r="O48" s="34">
        <v>40832</v>
      </c>
      <c r="P48" s="34">
        <f t="shared" si="7"/>
        <v>103.15438871473354</v>
      </c>
      <c r="Q48" s="34">
        <v>421.2</v>
      </c>
      <c r="R48" s="34">
        <v>8525</v>
      </c>
      <c r="S48" s="34">
        <f t="shared" si="4"/>
        <v>1070.615835777126</v>
      </c>
      <c r="T48" s="34">
        <v>912.7</v>
      </c>
      <c r="U48" s="34">
        <v>1240</v>
      </c>
      <c r="V48" s="34">
        <f t="shared" si="5"/>
        <v>467.741935483871</v>
      </c>
      <c r="W48" s="34">
        <v>58</v>
      </c>
      <c r="X48" s="34">
        <v>0</v>
      </c>
      <c r="Y48" s="34" t="s">
        <v>42</v>
      </c>
      <c r="Z48" s="34">
        <v>0</v>
      </c>
      <c r="AA48" s="34">
        <v>1688</v>
      </c>
      <c r="AB48" s="34">
        <v>2345</v>
      </c>
      <c r="AC48" s="34">
        <v>2079</v>
      </c>
      <c r="AD48" s="34">
        <v>1496</v>
      </c>
      <c r="AE48" s="34">
        <v>350.88</v>
      </c>
      <c r="AF48" s="42"/>
    </row>
    <row r="49" spans="1:32" ht="24" customHeight="1">
      <c r="A49" s="34" t="s">
        <v>80</v>
      </c>
      <c r="B49" s="34">
        <f t="shared" si="8"/>
        <v>24129</v>
      </c>
      <c r="C49" s="34">
        <f t="shared" si="9"/>
        <v>32271</v>
      </c>
      <c r="D49" s="34">
        <f t="shared" si="10"/>
        <v>6216</v>
      </c>
      <c r="E49" s="34">
        <v>9118</v>
      </c>
      <c r="F49" s="34">
        <v>14474</v>
      </c>
      <c r="G49" s="34">
        <v>315</v>
      </c>
      <c r="H49" s="34">
        <v>276</v>
      </c>
      <c r="I49" s="34">
        <v>4444</v>
      </c>
      <c r="J49" s="34">
        <v>15011</v>
      </c>
      <c r="K49" s="34">
        <v>17797</v>
      </c>
      <c r="L49" s="34">
        <v>2690</v>
      </c>
      <c r="M49" s="34">
        <v>339</v>
      </c>
      <c r="N49" s="34">
        <v>1772</v>
      </c>
      <c r="O49" s="34">
        <v>34842</v>
      </c>
      <c r="P49" s="34">
        <f t="shared" si="7"/>
        <v>103.95499684289076</v>
      </c>
      <c r="Q49" s="34">
        <v>362.2</v>
      </c>
      <c r="R49" s="34">
        <v>8693</v>
      </c>
      <c r="S49" s="34">
        <f t="shared" si="4"/>
        <v>835.9369607730357</v>
      </c>
      <c r="T49" s="34">
        <v>726.68</v>
      </c>
      <c r="U49" s="34">
        <v>2444</v>
      </c>
      <c r="V49" s="34">
        <f t="shared" si="5"/>
        <v>493.2078559738134</v>
      </c>
      <c r="W49" s="34">
        <v>120.54</v>
      </c>
      <c r="X49" s="34">
        <v>0</v>
      </c>
      <c r="Y49" s="34" t="s">
        <v>42</v>
      </c>
      <c r="Z49" s="34">
        <v>0</v>
      </c>
      <c r="AA49" s="34">
        <v>632</v>
      </c>
      <c r="AB49" s="34">
        <v>1050</v>
      </c>
      <c r="AC49" s="34">
        <v>1158</v>
      </c>
      <c r="AD49" s="34">
        <v>697</v>
      </c>
      <c r="AE49" s="34">
        <v>73.17</v>
      </c>
      <c r="AF49" s="42"/>
    </row>
    <row r="50" spans="1:32" ht="24" customHeight="1">
      <c r="A50" s="34" t="s">
        <v>81</v>
      </c>
      <c r="B50" s="34">
        <f t="shared" si="8"/>
        <v>27457</v>
      </c>
      <c r="C50" s="34">
        <f t="shared" si="9"/>
        <v>32851</v>
      </c>
      <c r="D50" s="34">
        <f t="shared" si="10"/>
        <v>8359</v>
      </c>
      <c r="E50" s="34">
        <v>8768</v>
      </c>
      <c r="F50" s="34">
        <v>13363</v>
      </c>
      <c r="G50" s="34">
        <v>410</v>
      </c>
      <c r="H50" s="34">
        <v>282</v>
      </c>
      <c r="I50" s="34">
        <v>4250</v>
      </c>
      <c r="J50" s="34">
        <v>18689</v>
      </c>
      <c r="K50" s="34">
        <v>19488</v>
      </c>
      <c r="L50" s="34">
        <v>2700</v>
      </c>
      <c r="M50" s="34">
        <v>694</v>
      </c>
      <c r="N50" s="34">
        <v>4109</v>
      </c>
      <c r="O50" s="34">
        <v>37370</v>
      </c>
      <c r="P50" s="34">
        <f t="shared" si="7"/>
        <v>104.2975648916243</v>
      </c>
      <c r="Q50" s="34">
        <v>389.76</v>
      </c>
      <c r="R50" s="34">
        <v>8687</v>
      </c>
      <c r="S50" s="34">
        <f t="shared" si="4"/>
        <v>1152.5958328536894</v>
      </c>
      <c r="T50" s="34">
        <v>1001.26</v>
      </c>
      <c r="U50" s="34">
        <v>446</v>
      </c>
      <c r="V50" s="34">
        <f t="shared" si="5"/>
        <v>1336.7713004484306</v>
      </c>
      <c r="W50" s="34">
        <v>59.62</v>
      </c>
      <c r="X50" s="34">
        <v>0</v>
      </c>
      <c r="Y50" s="34" t="s">
        <v>42</v>
      </c>
      <c r="Z50" s="34">
        <v>0</v>
      </c>
      <c r="AA50" s="34">
        <v>2087</v>
      </c>
      <c r="AB50" s="34">
        <v>2533</v>
      </c>
      <c r="AC50" s="34">
        <v>1404</v>
      </c>
      <c r="AD50" s="34">
        <v>1157</v>
      </c>
      <c r="AE50" s="34">
        <v>293.11</v>
      </c>
      <c r="AF50" s="42"/>
    </row>
    <row r="51" spans="1:32" ht="24" customHeight="1">
      <c r="A51" s="34" t="s">
        <v>82</v>
      </c>
      <c r="B51" s="34">
        <f t="shared" si="8"/>
        <v>25273</v>
      </c>
      <c r="C51" s="34">
        <f t="shared" si="9"/>
        <v>35193</v>
      </c>
      <c r="D51" s="34">
        <f t="shared" si="10"/>
        <v>6037</v>
      </c>
      <c r="E51" s="34">
        <v>5495</v>
      </c>
      <c r="F51" s="34">
        <v>9230</v>
      </c>
      <c r="G51" s="34">
        <v>350</v>
      </c>
      <c r="H51" s="34">
        <v>295</v>
      </c>
      <c r="I51" s="34">
        <v>3077</v>
      </c>
      <c r="J51" s="34">
        <v>19778</v>
      </c>
      <c r="K51" s="34">
        <v>25963</v>
      </c>
      <c r="L51" s="34">
        <v>2400</v>
      </c>
      <c r="M51" s="34">
        <v>375</v>
      </c>
      <c r="N51" s="34">
        <v>2960</v>
      </c>
      <c r="O51" s="34">
        <v>23899</v>
      </c>
      <c r="P51" s="34">
        <f t="shared" si="7"/>
        <v>103.07544248713336</v>
      </c>
      <c r="Q51" s="34">
        <v>246.34</v>
      </c>
      <c r="R51" s="34">
        <v>5071</v>
      </c>
      <c r="S51" s="34">
        <f t="shared" si="4"/>
        <v>916.702819956616</v>
      </c>
      <c r="T51" s="34">
        <v>464.86</v>
      </c>
      <c r="U51" s="34">
        <v>333</v>
      </c>
      <c r="V51" s="34">
        <f t="shared" si="5"/>
        <v>600.6006006006006</v>
      </c>
      <c r="W51" s="34">
        <v>20</v>
      </c>
      <c r="X51" s="34">
        <v>0</v>
      </c>
      <c r="Y51" s="34" t="s">
        <v>42</v>
      </c>
      <c r="Z51" s="34">
        <v>0</v>
      </c>
      <c r="AA51" s="34">
        <v>1082</v>
      </c>
      <c r="AB51" s="34">
        <v>2244</v>
      </c>
      <c r="AC51" s="34">
        <v>2260</v>
      </c>
      <c r="AD51" s="34">
        <v>1090</v>
      </c>
      <c r="AE51" s="34">
        <v>244.55</v>
      </c>
      <c r="AF51" s="42"/>
    </row>
    <row r="52" spans="1:32" ht="24" customHeight="1">
      <c r="A52" s="34" t="s">
        <v>83</v>
      </c>
      <c r="B52" s="34">
        <f t="shared" si="8"/>
        <v>23150</v>
      </c>
      <c r="C52" s="34">
        <f t="shared" si="9"/>
        <v>29295</v>
      </c>
      <c r="D52" s="34">
        <f t="shared" si="10"/>
        <v>5235</v>
      </c>
      <c r="E52" s="34">
        <v>5784</v>
      </c>
      <c r="F52" s="34">
        <v>9155</v>
      </c>
      <c r="G52" s="34">
        <v>350</v>
      </c>
      <c r="H52" s="34">
        <v>271</v>
      </c>
      <c r="I52" s="34">
        <v>2790</v>
      </c>
      <c r="J52" s="34">
        <v>17366</v>
      </c>
      <c r="K52" s="34">
        <v>20140</v>
      </c>
      <c r="L52" s="34">
        <v>2400</v>
      </c>
      <c r="M52" s="34">
        <v>432</v>
      </c>
      <c r="N52" s="34">
        <v>2445</v>
      </c>
      <c r="O52" s="34">
        <v>37838</v>
      </c>
      <c r="P52" s="34">
        <f t="shared" si="7"/>
        <v>103.63127015169935</v>
      </c>
      <c r="Q52" s="34">
        <v>392.12</v>
      </c>
      <c r="R52" s="34">
        <v>10567</v>
      </c>
      <c r="S52" s="34">
        <f t="shared" si="4"/>
        <v>743.7399451121415</v>
      </c>
      <c r="T52" s="34">
        <v>785.91</v>
      </c>
      <c r="U52" s="34">
        <v>1285</v>
      </c>
      <c r="V52" s="34">
        <f t="shared" si="5"/>
        <v>925.9143968871596</v>
      </c>
      <c r="W52" s="34">
        <v>118.98</v>
      </c>
      <c r="X52" s="34">
        <v>0</v>
      </c>
      <c r="Y52" s="34" t="s">
        <v>42</v>
      </c>
      <c r="Z52" s="34">
        <v>0</v>
      </c>
      <c r="AA52" s="34">
        <v>3882</v>
      </c>
      <c r="AB52" s="34">
        <v>4407</v>
      </c>
      <c r="AC52" s="34">
        <v>459</v>
      </c>
      <c r="AD52" s="34">
        <v>405</v>
      </c>
      <c r="AE52" s="34">
        <v>178.28</v>
      </c>
      <c r="AF52" s="42"/>
    </row>
    <row r="53" spans="1:32" s="20" customFormat="1" ht="24" customHeight="1">
      <c r="A53" s="23" t="s">
        <v>84</v>
      </c>
      <c r="B53" s="23">
        <f t="shared" si="8"/>
        <v>120406</v>
      </c>
      <c r="C53" s="23">
        <f t="shared" si="9"/>
        <v>164344</v>
      </c>
      <c r="D53" s="23">
        <f t="shared" si="10"/>
        <v>33136</v>
      </c>
      <c r="E53" s="23">
        <v>32348</v>
      </c>
      <c r="F53" s="23">
        <v>49785</v>
      </c>
      <c r="G53" s="23">
        <v>411</v>
      </c>
      <c r="H53" s="23">
        <v>341</v>
      </c>
      <c r="I53" s="23">
        <v>18932</v>
      </c>
      <c r="J53" s="23">
        <v>88058</v>
      </c>
      <c r="K53" s="23">
        <v>114559</v>
      </c>
      <c r="L53" s="23" t="s">
        <v>39</v>
      </c>
      <c r="M53" s="23">
        <v>413</v>
      </c>
      <c r="N53" s="23">
        <v>14204</v>
      </c>
      <c r="O53" s="23">
        <v>234524</v>
      </c>
      <c r="P53" s="23">
        <f t="shared" si="7"/>
        <v>104.57778308403404</v>
      </c>
      <c r="Q53" s="23">
        <v>2452.6</v>
      </c>
      <c r="R53" s="23">
        <v>44592</v>
      </c>
      <c r="S53" s="23">
        <f t="shared" si="4"/>
        <v>1048.809203444564</v>
      </c>
      <c r="T53" s="23">
        <v>4676.85</v>
      </c>
      <c r="U53" s="23">
        <v>12320</v>
      </c>
      <c r="V53" s="23">
        <f t="shared" si="5"/>
        <v>520.3896103896104</v>
      </c>
      <c r="W53" s="23">
        <v>641.12</v>
      </c>
      <c r="X53" s="23">
        <v>9015</v>
      </c>
      <c r="Y53" s="23">
        <f t="shared" si="6"/>
        <v>522.6400443704936</v>
      </c>
      <c r="Z53" s="23">
        <v>471.16</v>
      </c>
      <c r="AA53" s="23">
        <v>3686</v>
      </c>
      <c r="AB53" s="23">
        <v>7099</v>
      </c>
      <c r="AC53" s="23">
        <v>1960</v>
      </c>
      <c r="AD53" s="23">
        <v>1017</v>
      </c>
      <c r="AE53" s="23">
        <v>722.3108</v>
      </c>
      <c r="AF53" s="39"/>
    </row>
    <row r="54" spans="1:32" ht="24" customHeight="1">
      <c r="A54" s="34" t="s">
        <v>85</v>
      </c>
      <c r="B54" s="34">
        <f t="shared" si="8"/>
        <v>24361</v>
      </c>
      <c r="C54" s="34">
        <f t="shared" si="9"/>
        <v>35989</v>
      </c>
      <c r="D54" s="34">
        <f t="shared" si="10"/>
        <v>12804</v>
      </c>
      <c r="E54" s="34">
        <v>14759</v>
      </c>
      <c r="F54" s="34">
        <v>23546</v>
      </c>
      <c r="G54" s="34">
        <v>483</v>
      </c>
      <c r="H54" s="34">
        <v>402</v>
      </c>
      <c r="I54" s="34">
        <v>10468</v>
      </c>
      <c r="J54" s="34">
        <v>9602</v>
      </c>
      <c r="K54" s="34">
        <v>12443</v>
      </c>
      <c r="L54" s="34">
        <v>3400</v>
      </c>
      <c r="M54" s="34">
        <v>635</v>
      </c>
      <c r="N54" s="34">
        <v>2336</v>
      </c>
      <c r="O54" s="34">
        <v>20872</v>
      </c>
      <c r="P54" s="34">
        <f t="shared" si="7"/>
        <v>103.96703717899578</v>
      </c>
      <c r="Q54" s="34">
        <v>217</v>
      </c>
      <c r="R54" s="34">
        <v>2514</v>
      </c>
      <c r="S54" s="34">
        <f t="shared" si="4"/>
        <v>2567.1439936356405</v>
      </c>
      <c r="T54" s="34">
        <v>645.38</v>
      </c>
      <c r="U54" s="34">
        <v>23</v>
      </c>
      <c r="V54" s="34">
        <f t="shared" si="5"/>
        <v>4595.652173913043</v>
      </c>
      <c r="W54" s="34">
        <v>10.57</v>
      </c>
      <c r="X54" s="34">
        <v>6477</v>
      </c>
      <c r="Y54" s="34">
        <f t="shared" si="6"/>
        <v>605.1567083526323</v>
      </c>
      <c r="Z54" s="34">
        <v>391.96</v>
      </c>
      <c r="AA54" s="34">
        <v>449</v>
      </c>
      <c r="AB54" s="34">
        <v>887</v>
      </c>
      <c r="AC54" s="34">
        <v>2588</v>
      </c>
      <c r="AD54" s="34">
        <v>1310</v>
      </c>
      <c r="AE54" s="34">
        <v>116.18</v>
      </c>
      <c r="AF54" s="42"/>
    </row>
    <row r="55" spans="1:32" ht="24" customHeight="1">
      <c r="A55" s="34" t="s">
        <v>86</v>
      </c>
      <c r="B55" s="34">
        <f t="shared" si="8"/>
        <v>39992</v>
      </c>
      <c r="C55" s="34">
        <f t="shared" si="9"/>
        <v>43593</v>
      </c>
      <c r="D55" s="34">
        <f t="shared" si="10"/>
        <v>5666</v>
      </c>
      <c r="E55" s="34">
        <v>5253</v>
      </c>
      <c r="F55" s="34">
        <v>6842</v>
      </c>
      <c r="G55" s="34">
        <v>350</v>
      </c>
      <c r="H55" s="34">
        <v>319</v>
      </c>
      <c r="I55" s="34">
        <v>2455</v>
      </c>
      <c r="J55" s="34">
        <v>34739</v>
      </c>
      <c r="K55" s="34">
        <v>36751</v>
      </c>
      <c r="L55" s="34">
        <v>2850</v>
      </c>
      <c r="M55" s="34">
        <v>292</v>
      </c>
      <c r="N55" s="34">
        <v>3211</v>
      </c>
      <c r="O55" s="34">
        <v>72238</v>
      </c>
      <c r="P55" s="34">
        <f t="shared" si="7"/>
        <v>104.0975663778067</v>
      </c>
      <c r="Q55" s="34">
        <v>751.98</v>
      </c>
      <c r="R55" s="34">
        <v>16275</v>
      </c>
      <c r="S55" s="34">
        <f t="shared" si="4"/>
        <v>710.5560675883256</v>
      </c>
      <c r="T55" s="34">
        <v>1156.43</v>
      </c>
      <c r="U55" s="34">
        <v>6467</v>
      </c>
      <c r="V55" s="34">
        <f t="shared" si="5"/>
        <v>329.1170558218649</v>
      </c>
      <c r="W55" s="34">
        <v>212.84</v>
      </c>
      <c r="X55" s="34">
        <v>0</v>
      </c>
      <c r="Y55" s="34" t="s">
        <v>42</v>
      </c>
      <c r="Z55" s="34">
        <v>0</v>
      </c>
      <c r="AA55" s="34">
        <v>1647</v>
      </c>
      <c r="AB55" s="34">
        <v>3154</v>
      </c>
      <c r="AC55" s="34">
        <v>1627</v>
      </c>
      <c r="AD55" s="34">
        <v>850</v>
      </c>
      <c r="AE55" s="34">
        <v>267.99</v>
      </c>
      <c r="AF55" s="42"/>
    </row>
    <row r="56" spans="1:32" ht="24" customHeight="1">
      <c r="A56" s="34" t="s">
        <v>87</v>
      </c>
      <c r="B56" s="34">
        <f t="shared" si="8"/>
        <v>6648</v>
      </c>
      <c r="C56" s="34">
        <f t="shared" si="9"/>
        <v>10858</v>
      </c>
      <c r="D56" s="34">
        <f t="shared" si="10"/>
        <v>2629</v>
      </c>
      <c r="E56" s="34">
        <v>3264</v>
      </c>
      <c r="F56" s="34">
        <v>5454</v>
      </c>
      <c r="G56" s="34">
        <v>336</v>
      </c>
      <c r="H56" s="34">
        <v>295</v>
      </c>
      <c r="I56" s="34">
        <v>1782</v>
      </c>
      <c r="J56" s="34">
        <v>3384</v>
      </c>
      <c r="K56" s="34">
        <v>5404</v>
      </c>
      <c r="L56" s="34">
        <v>3020</v>
      </c>
      <c r="M56" s="34">
        <v>568</v>
      </c>
      <c r="N56" s="34">
        <v>847</v>
      </c>
      <c r="O56" s="34">
        <v>11262</v>
      </c>
      <c r="P56" s="34">
        <f t="shared" si="7"/>
        <v>108.22234061445569</v>
      </c>
      <c r="Q56" s="34">
        <v>121.88</v>
      </c>
      <c r="R56" s="34">
        <v>4836</v>
      </c>
      <c r="S56" s="34">
        <f t="shared" si="4"/>
        <v>1405.128205128205</v>
      </c>
      <c r="T56" s="34">
        <v>679.52</v>
      </c>
      <c r="U56" s="34">
        <v>439</v>
      </c>
      <c r="V56" s="34">
        <f t="shared" si="5"/>
        <v>709.5671981776766</v>
      </c>
      <c r="W56" s="34">
        <v>31.15</v>
      </c>
      <c r="X56" s="34">
        <v>960</v>
      </c>
      <c r="Y56" s="34">
        <f t="shared" si="6"/>
        <v>300</v>
      </c>
      <c r="Z56" s="34">
        <v>28.8</v>
      </c>
      <c r="AA56" s="34">
        <v>244</v>
      </c>
      <c r="AB56" s="34">
        <v>426</v>
      </c>
      <c r="AC56" s="34">
        <v>1645</v>
      </c>
      <c r="AD56" s="34">
        <v>942</v>
      </c>
      <c r="AE56" s="34">
        <v>40.1288</v>
      </c>
      <c r="AF56" s="42"/>
    </row>
    <row r="57" spans="1:32" ht="24" customHeight="1">
      <c r="A57" s="34" t="s">
        <v>88</v>
      </c>
      <c r="B57" s="34">
        <f t="shared" si="8"/>
        <v>31174</v>
      </c>
      <c r="C57" s="34">
        <f t="shared" si="9"/>
        <v>43310</v>
      </c>
      <c r="D57" s="34">
        <f t="shared" si="10"/>
        <v>6847</v>
      </c>
      <c r="E57" s="34">
        <v>4944</v>
      </c>
      <c r="F57" s="34">
        <v>6942</v>
      </c>
      <c r="G57" s="34">
        <v>320</v>
      </c>
      <c r="H57" s="34">
        <v>263</v>
      </c>
      <c r="I57" s="34">
        <v>2040</v>
      </c>
      <c r="J57" s="34">
        <v>26230</v>
      </c>
      <c r="K57" s="34">
        <v>36368</v>
      </c>
      <c r="L57" s="34">
        <v>3300</v>
      </c>
      <c r="M57" s="34">
        <v>433</v>
      </c>
      <c r="N57" s="34">
        <v>4807</v>
      </c>
      <c r="O57" s="34">
        <v>82054</v>
      </c>
      <c r="P57" s="34">
        <f t="shared" si="7"/>
        <v>105.8303068710849</v>
      </c>
      <c r="Q57" s="34">
        <v>868.38</v>
      </c>
      <c r="R57" s="34">
        <v>14278</v>
      </c>
      <c r="S57" s="34">
        <f t="shared" si="4"/>
        <v>1016.8931222860344</v>
      </c>
      <c r="T57" s="34">
        <v>1451.92</v>
      </c>
      <c r="U57" s="34">
        <v>3512</v>
      </c>
      <c r="V57" s="34">
        <f t="shared" si="5"/>
        <v>725.1138952164009</v>
      </c>
      <c r="W57" s="34">
        <v>254.66</v>
      </c>
      <c r="X57" s="34">
        <v>0</v>
      </c>
      <c r="Y57" s="34" t="s">
        <v>42</v>
      </c>
      <c r="Z57" s="34">
        <v>0</v>
      </c>
      <c r="AA57" s="34">
        <v>569</v>
      </c>
      <c r="AB57" s="34">
        <v>729</v>
      </c>
      <c r="AC57" s="34">
        <v>1217</v>
      </c>
      <c r="AD57" s="34">
        <v>950</v>
      </c>
      <c r="AE57" s="34">
        <v>69.232</v>
      </c>
      <c r="AF57" s="42"/>
    </row>
    <row r="58" spans="1:32" ht="24" customHeight="1">
      <c r="A58" s="34" t="s">
        <v>89</v>
      </c>
      <c r="B58" s="34">
        <f t="shared" si="8"/>
        <v>18231</v>
      </c>
      <c r="C58" s="34">
        <f t="shared" si="9"/>
        <v>30594</v>
      </c>
      <c r="D58" s="34">
        <f t="shared" si="10"/>
        <v>5190</v>
      </c>
      <c r="E58" s="34">
        <v>4128</v>
      </c>
      <c r="F58" s="34">
        <v>7001</v>
      </c>
      <c r="G58" s="34">
        <v>420</v>
      </c>
      <c r="H58" s="34">
        <v>276</v>
      </c>
      <c r="I58" s="34">
        <v>2187</v>
      </c>
      <c r="J58" s="34">
        <v>14103</v>
      </c>
      <c r="K58" s="34">
        <v>23593</v>
      </c>
      <c r="L58" s="34">
        <v>2900</v>
      </c>
      <c r="M58" s="34">
        <v>423</v>
      </c>
      <c r="N58" s="34">
        <v>3003</v>
      </c>
      <c r="O58" s="34">
        <v>48098</v>
      </c>
      <c r="P58" s="34">
        <f t="shared" si="7"/>
        <v>102.58222795126616</v>
      </c>
      <c r="Q58" s="34">
        <v>493.4</v>
      </c>
      <c r="R58" s="34">
        <v>6689</v>
      </c>
      <c r="S58" s="34">
        <f t="shared" si="4"/>
        <v>1111.6758857826283</v>
      </c>
      <c r="T58" s="34">
        <v>743.6</v>
      </c>
      <c r="U58" s="34">
        <v>1879</v>
      </c>
      <c r="V58" s="34">
        <f t="shared" si="5"/>
        <v>701.9691325172964</v>
      </c>
      <c r="W58" s="34">
        <v>131.9</v>
      </c>
      <c r="X58" s="34">
        <v>1578</v>
      </c>
      <c r="Y58" s="34">
        <f t="shared" si="6"/>
        <v>319.3916349809886</v>
      </c>
      <c r="Z58" s="34">
        <v>50.4</v>
      </c>
      <c r="AA58" s="34">
        <v>777</v>
      </c>
      <c r="AB58" s="34">
        <v>1903</v>
      </c>
      <c r="AC58" s="34">
        <v>2944</v>
      </c>
      <c r="AD58" s="34">
        <v>1202</v>
      </c>
      <c r="AE58" s="34">
        <v>228.78</v>
      </c>
      <c r="AF58" s="42"/>
    </row>
    <row r="59" spans="1:32" s="20" customFormat="1" ht="24" customHeight="1">
      <c r="A59" s="23" t="s">
        <v>90</v>
      </c>
      <c r="B59" s="23">
        <f t="shared" si="8"/>
        <v>92144</v>
      </c>
      <c r="C59" s="23">
        <f t="shared" si="9"/>
        <v>134267</v>
      </c>
      <c r="D59" s="23">
        <f t="shared" si="10"/>
        <v>52938</v>
      </c>
      <c r="E59" s="23">
        <v>53665</v>
      </c>
      <c r="F59" s="23">
        <v>78103</v>
      </c>
      <c r="G59" s="23">
        <v>488</v>
      </c>
      <c r="H59" s="23">
        <v>492</v>
      </c>
      <c r="I59" s="23">
        <v>43171</v>
      </c>
      <c r="J59" s="23">
        <v>38479</v>
      </c>
      <c r="K59" s="23">
        <v>56164</v>
      </c>
      <c r="L59" s="23" t="s">
        <v>39</v>
      </c>
      <c r="M59" s="23">
        <v>580</v>
      </c>
      <c r="N59" s="23">
        <v>9767</v>
      </c>
      <c r="O59" s="23">
        <v>104270</v>
      </c>
      <c r="P59" s="23">
        <f t="shared" si="7"/>
        <v>102.85796489882037</v>
      </c>
      <c r="Q59" s="23">
        <v>1072.5</v>
      </c>
      <c r="R59" s="23">
        <v>30868</v>
      </c>
      <c r="S59" s="23">
        <f t="shared" si="4"/>
        <v>901.2213295322016</v>
      </c>
      <c r="T59" s="23">
        <v>2781.89</v>
      </c>
      <c r="U59" s="23">
        <v>7021</v>
      </c>
      <c r="V59" s="23">
        <f t="shared" si="5"/>
        <v>489.7165645919385</v>
      </c>
      <c r="W59" s="23">
        <v>343.83</v>
      </c>
      <c r="X59" s="23">
        <v>17879</v>
      </c>
      <c r="Y59" s="23">
        <f t="shared" si="6"/>
        <v>171.50288047429945</v>
      </c>
      <c r="Z59" s="23">
        <v>306.63</v>
      </c>
      <c r="AA59" s="23">
        <v>6037</v>
      </c>
      <c r="AB59" s="23">
        <v>10180</v>
      </c>
      <c r="AC59" s="23">
        <v>1862</v>
      </c>
      <c r="AD59" s="23">
        <v>1104</v>
      </c>
      <c r="AE59" s="23">
        <v>1123.91</v>
      </c>
      <c r="AF59" s="39"/>
    </row>
    <row r="60" spans="1:32" ht="24" customHeight="1">
      <c r="A60" s="34" t="s">
        <v>91</v>
      </c>
      <c r="B60" s="34">
        <f t="shared" si="8"/>
        <v>12400</v>
      </c>
      <c r="C60" s="34">
        <f t="shared" si="9"/>
        <v>18532</v>
      </c>
      <c r="D60" s="34">
        <f t="shared" si="10"/>
        <v>8906</v>
      </c>
      <c r="E60" s="34">
        <v>8915</v>
      </c>
      <c r="F60" s="34">
        <v>13468</v>
      </c>
      <c r="G60" s="34">
        <v>530</v>
      </c>
      <c r="H60" s="34">
        <v>515</v>
      </c>
      <c r="I60" s="34">
        <v>7713</v>
      </c>
      <c r="J60" s="34">
        <v>3485</v>
      </c>
      <c r="K60" s="34">
        <v>5064</v>
      </c>
      <c r="L60" s="34">
        <v>4200</v>
      </c>
      <c r="M60" s="34">
        <v>794</v>
      </c>
      <c r="N60" s="34">
        <v>1193</v>
      </c>
      <c r="O60" s="34">
        <v>9628</v>
      </c>
      <c r="P60" s="34">
        <f t="shared" si="7"/>
        <v>101.24636476942251</v>
      </c>
      <c r="Q60" s="34">
        <v>97.48</v>
      </c>
      <c r="R60" s="34">
        <v>1701</v>
      </c>
      <c r="S60" s="34">
        <f t="shared" si="4"/>
        <v>1217.6366843033509</v>
      </c>
      <c r="T60" s="34">
        <v>207.12</v>
      </c>
      <c r="U60" s="34">
        <v>1630</v>
      </c>
      <c r="V60" s="34">
        <f t="shared" si="5"/>
        <v>267.73006134969324</v>
      </c>
      <c r="W60" s="34">
        <v>43.64</v>
      </c>
      <c r="X60" s="34">
        <v>1098</v>
      </c>
      <c r="Y60" s="34">
        <f t="shared" si="6"/>
        <v>600</v>
      </c>
      <c r="Z60" s="34">
        <v>65.88</v>
      </c>
      <c r="AA60" s="34">
        <v>401</v>
      </c>
      <c r="AB60" s="34">
        <v>696</v>
      </c>
      <c r="AC60" s="34">
        <v>2369</v>
      </c>
      <c r="AD60" s="34">
        <v>1365</v>
      </c>
      <c r="AE60" s="34">
        <v>95.01</v>
      </c>
      <c r="AF60" s="42"/>
    </row>
    <row r="61" spans="1:32" ht="24" customHeight="1">
      <c r="A61" s="34" t="s">
        <v>92</v>
      </c>
      <c r="B61" s="34">
        <f t="shared" si="8"/>
        <v>5810</v>
      </c>
      <c r="C61" s="34">
        <f t="shared" si="9"/>
        <v>8071</v>
      </c>
      <c r="D61" s="34">
        <f t="shared" si="10"/>
        <v>3684</v>
      </c>
      <c r="E61" s="34">
        <v>3977</v>
      </c>
      <c r="F61" s="34">
        <v>5423</v>
      </c>
      <c r="G61" s="34">
        <v>480</v>
      </c>
      <c r="H61" s="34">
        <v>492</v>
      </c>
      <c r="I61" s="34">
        <v>3053</v>
      </c>
      <c r="J61" s="34">
        <v>1833</v>
      </c>
      <c r="K61" s="34">
        <v>2648</v>
      </c>
      <c r="L61" s="34">
        <v>3400</v>
      </c>
      <c r="M61" s="34">
        <v>796</v>
      </c>
      <c r="N61" s="34">
        <v>631</v>
      </c>
      <c r="O61" s="34">
        <v>5076</v>
      </c>
      <c r="P61" s="34">
        <f t="shared" si="7"/>
        <v>101.37903861308116</v>
      </c>
      <c r="Q61" s="34">
        <v>51.46</v>
      </c>
      <c r="R61" s="34">
        <v>1608</v>
      </c>
      <c r="S61" s="34">
        <f t="shared" si="4"/>
        <v>772.139303482587</v>
      </c>
      <c r="T61" s="34">
        <v>124.16</v>
      </c>
      <c r="U61" s="34">
        <v>77</v>
      </c>
      <c r="V61" s="34">
        <f t="shared" si="5"/>
        <v>1219.4805194805194</v>
      </c>
      <c r="W61" s="34">
        <v>9.39</v>
      </c>
      <c r="X61" s="34">
        <v>0</v>
      </c>
      <c r="Y61" s="34" t="s">
        <v>42</v>
      </c>
      <c r="Z61" s="34">
        <v>0</v>
      </c>
      <c r="AA61" s="34">
        <v>151</v>
      </c>
      <c r="AB61" s="34">
        <v>225</v>
      </c>
      <c r="AC61" s="34">
        <v>2887</v>
      </c>
      <c r="AD61" s="34">
        <v>1938</v>
      </c>
      <c r="AE61" s="34">
        <v>43.6</v>
      </c>
      <c r="AF61" s="42"/>
    </row>
    <row r="62" spans="1:32" ht="24" customHeight="1">
      <c r="A62" s="34" t="s">
        <v>93</v>
      </c>
      <c r="B62" s="34">
        <f t="shared" si="8"/>
        <v>13796</v>
      </c>
      <c r="C62" s="34">
        <f t="shared" si="9"/>
        <v>19592</v>
      </c>
      <c r="D62" s="34">
        <f t="shared" si="10"/>
        <v>7997</v>
      </c>
      <c r="E62" s="34">
        <v>8277</v>
      </c>
      <c r="F62" s="34">
        <v>11783</v>
      </c>
      <c r="G62" s="34">
        <v>500</v>
      </c>
      <c r="H62" s="34">
        <v>510</v>
      </c>
      <c r="I62" s="34">
        <v>6699</v>
      </c>
      <c r="J62" s="34">
        <v>5519</v>
      </c>
      <c r="K62" s="34">
        <v>7809</v>
      </c>
      <c r="L62" s="34">
        <v>3800</v>
      </c>
      <c r="M62" s="34">
        <v>552</v>
      </c>
      <c r="N62" s="34">
        <v>1298</v>
      </c>
      <c r="O62" s="34">
        <v>17128</v>
      </c>
      <c r="P62" s="34">
        <f t="shared" si="7"/>
        <v>109.13124708080335</v>
      </c>
      <c r="Q62" s="34">
        <v>186.92</v>
      </c>
      <c r="R62" s="34">
        <v>5733</v>
      </c>
      <c r="S62" s="34">
        <f t="shared" si="4"/>
        <v>1164.7305075876504</v>
      </c>
      <c r="T62" s="34">
        <v>667.74</v>
      </c>
      <c r="U62" s="34">
        <v>0</v>
      </c>
      <c r="V62" s="34" t="s">
        <v>42</v>
      </c>
      <c r="W62" s="34">
        <v>0</v>
      </c>
      <c r="X62" s="34">
        <v>13531</v>
      </c>
      <c r="Y62" s="34">
        <f t="shared" si="6"/>
        <v>136.89306037986844</v>
      </c>
      <c r="Z62" s="34">
        <v>185.23</v>
      </c>
      <c r="AA62" s="34">
        <v>1885</v>
      </c>
      <c r="AB62" s="34">
        <v>3602</v>
      </c>
      <c r="AC62" s="34">
        <v>1639</v>
      </c>
      <c r="AD62" s="34">
        <v>858</v>
      </c>
      <c r="AE62" s="34">
        <v>308.97</v>
      </c>
      <c r="AF62" s="42"/>
    </row>
    <row r="63" spans="1:32" ht="24" customHeight="1">
      <c r="A63" s="34" t="s">
        <v>94</v>
      </c>
      <c r="B63" s="34">
        <f t="shared" si="8"/>
        <v>9462</v>
      </c>
      <c r="C63" s="34">
        <f t="shared" si="9"/>
        <v>13539</v>
      </c>
      <c r="D63" s="34">
        <f t="shared" si="10"/>
        <v>4931</v>
      </c>
      <c r="E63" s="34">
        <v>5306</v>
      </c>
      <c r="F63" s="34">
        <v>7528</v>
      </c>
      <c r="G63" s="34">
        <v>450</v>
      </c>
      <c r="H63" s="34">
        <v>459</v>
      </c>
      <c r="I63" s="34">
        <v>3840</v>
      </c>
      <c r="J63" s="34">
        <v>4156</v>
      </c>
      <c r="K63" s="34">
        <v>6011</v>
      </c>
      <c r="L63" s="34">
        <v>3200</v>
      </c>
      <c r="M63" s="34">
        <v>607</v>
      </c>
      <c r="N63" s="34">
        <v>1091</v>
      </c>
      <c r="O63" s="34">
        <v>11274</v>
      </c>
      <c r="P63" s="34">
        <f t="shared" si="7"/>
        <v>100</v>
      </c>
      <c r="Q63" s="34">
        <v>112.74</v>
      </c>
      <c r="R63" s="34">
        <v>2568</v>
      </c>
      <c r="S63" s="34">
        <f t="shared" si="4"/>
        <v>1082.165109034268</v>
      </c>
      <c r="T63" s="34">
        <v>277.9</v>
      </c>
      <c r="U63" s="34">
        <v>328</v>
      </c>
      <c r="V63" s="34">
        <f t="shared" si="5"/>
        <v>2448.170731707317</v>
      </c>
      <c r="W63" s="34">
        <v>80.3</v>
      </c>
      <c r="X63" s="34">
        <v>0</v>
      </c>
      <c r="Y63" s="34" t="s">
        <v>42</v>
      </c>
      <c r="Z63" s="34">
        <v>0</v>
      </c>
      <c r="AA63" s="34">
        <v>218</v>
      </c>
      <c r="AB63" s="34">
        <v>245</v>
      </c>
      <c r="AC63" s="34">
        <v>2166</v>
      </c>
      <c r="AD63" s="34">
        <v>1927</v>
      </c>
      <c r="AE63" s="34">
        <v>47.21</v>
      </c>
      <c r="AF63" s="42"/>
    </row>
    <row r="64" spans="1:32" ht="24" customHeight="1">
      <c r="A64" s="34" t="s">
        <v>95</v>
      </c>
      <c r="B64" s="34">
        <f t="shared" si="8"/>
        <v>11234</v>
      </c>
      <c r="C64" s="34">
        <f t="shared" si="9"/>
        <v>16689</v>
      </c>
      <c r="D64" s="34">
        <f t="shared" si="10"/>
        <v>7051</v>
      </c>
      <c r="E64" s="34">
        <v>6849</v>
      </c>
      <c r="F64" s="34">
        <v>10153</v>
      </c>
      <c r="G64" s="34">
        <v>500</v>
      </c>
      <c r="H64" s="34">
        <v>493</v>
      </c>
      <c r="I64" s="34">
        <v>5561</v>
      </c>
      <c r="J64" s="34">
        <v>4385</v>
      </c>
      <c r="K64" s="34">
        <v>6536</v>
      </c>
      <c r="L64" s="34">
        <v>3300</v>
      </c>
      <c r="M64" s="34">
        <v>769</v>
      </c>
      <c r="N64" s="34">
        <v>1490</v>
      </c>
      <c r="O64" s="34">
        <v>6156</v>
      </c>
      <c r="P64" s="34">
        <f t="shared" si="7"/>
        <v>102.2254710851202</v>
      </c>
      <c r="Q64" s="34">
        <v>62.93</v>
      </c>
      <c r="R64" s="34">
        <v>3127</v>
      </c>
      <c r="S64" s="34">
        <f t="shared" si="4"/>
        <v>794.1797249760153</v>
      </c>
      <c r="T64" s="34">
        <v>248.34</v>
      </c>
      <c r="U64" s="34">
        <v>1025</v>
      </c>
      <c r="V64" s="34">
        <f t="shared" si="5"/>
        <v>475.9024390243902</v>
      </c>
      <c r="W64" s="34">
        <v>48.78</v>
      </c>
      <c r="X64" s="34">
        <v>0</v>
      </c>
      <c r="Y64" s="34" t="s">
        <v>42</v>
      </c>
      <c r="Z64" s="34">
        <v>0</v>
      </c>
      <c r="AA64" s="34">
        <v>855</v>
      </c>
      <c r="AB64" s="34">
        <v>1184</v>
      </c>
      <c r="AC64" s="34">
        <v>1684</v>
      </c>
      <c r="AD64" s="34">
        <v>1216</v>
      </c>
      <c r="AE64" s="34">
        <v>143.94</v>
      </c>
      <c r="AF64" s="42"/>
    </row>
    <row r="65" spans="1:32" ht="24" customHeight="1">
      <c r="A65" s="34" t="s">
        <v>96</v>
      </c>
      <c r="B65" s="34">
        <f t="shared" si="8"/>
        <v>11131</v>
      </c>
      <c r="C65" s="34">
        <f t="shared" si="9"/>
        <v>14914</v>
      </c>
      <c r="D65" s="34">
        <f t="shared" si="10"/>
        <v>6766</v>
      </c>
      <c r="E65" s="34">
        <v>7699</v>
      </c>
      <c r="F65" s="34">
        <v>10461</v>
      </c>
      <c r="G65" s="34">
        <v>500</v>
      </c>
      <c r="H65" s="34">
        <v>473</v>
      </c>
      <c r="I65" s="34">
        <v>5731</v>
      </c>
      <c r="J65" s="34">
        <v>3432</v>
      </c>
      <c r="K65" s="34">
        <v>4453</v>
      </c>
      <c r="L65" s="34">
        <v>3600</v>
      </c>
      <c r="M65" s="34">
        <v>734</v>
      </c>
      <c r="N65" s="34">
        <v>1035</v>
      </c>
      <c r="O65" s="34">
        <v>9018</v>
      </c>
      <c r="P65" s="34">
        <f t="shared" si="7"/>
        <v>100.02217786648924</v>
      </c>
      <c r="Q65" s="34">
        <v>90.2</v>
      </c>
      <c r="R65" s="34">
        <v>3064</v>
      </c>
      <c r="S65" s="34">
        <f t="shared" si="4"/>
        <v>837.1409921671018</v>
      </c>
      <c r="T65" s="34">
        <v>256.5</v>
      </c>
      <c r="U65" s="34">
        <v>1096</v>
      </c>
      <c r="V65" s="34">
        <f t="shared" si="5"/>
        <v>461.6788321167883</v>
      </c>
      <c r="W65" s="34">
        <v>50.6</v>
      </c>
      <c r="X65" s="34">
        <v>1024</v>
      </c>
      <c r="Y65" s="34">
        <f t="shared" si="6"/>
        <v>107.421875</v>
      </c>
      <c r="Z65" s="34">
        <v>11</v>
      </c>
      <c r="AA65" s="34">
        <v>506</v>
      </c>
      <c r="AB65" s="34">
        <v>996</v>
      </c>
      <c r="AC65" s="34">
        <v>1641</v>
      </c>
      <c r="AD65" s="34">
        <v>834</v>
      </c>
      <c r="AE65" s="34">
        <v>83.02</v>
      </c>
      <c r="AF65" s="42"/>
    </row>
    <row r="66" spans="1:32" ht="24" customHeight="1">
      <c r="A66" s="34" t="s">
        <v>97</v>
      </c>
      <c r="B66" s="34">
        <f t="shared" si="8"/>
        <v>16083</v>
      </c>
      <c r="C66" s="34">
        <f t="shared" si="9"/>
        <v>24018</v>
      </c>
      <c r="D66" s="34">
        <f t="shared" si="10"/>
        <v>8500</v>
      </c>
      <c r="E66" s="34">
        <v>7573</v>
      </c>
      <c r="F66" s="34">
        <v>11339</v>
      </c>
      <c r="G66" s="34">
        <v>500</v>
      </c>
      <c r="H66" s="34">
        <v>564</v>
      </c>
      <c r="I66" s="34">
        <v>7053</v>
      </c>
      <c r="J66" s="34">
        <v>8510</v>
      </c>
      <c r="K66" s="34">
        <v>12679</v>
      </c>
      <c r="L66" s="34">
        <v>3200</v>
      </c>
      <c r="M66" s="34">
        <v>379</v>
      </c>
      <c r="N66" s="34">
        <v>1447</v>
      </c>
      <c r="O66" s="34">
        <v>25232</v>
      </c>
      <c r="P66" s="34">
        <f t="shared" si="7"/>
        <v>101.73589093214966</v>
      </c>
      <c r="Q66" s="34">
        <v>256.7</v>
      </c>
      <c r="R66" s="34">
        <v>7686</v>
      </c>
      <c r="S66" s="34">
        <f t="shared" si="4"/>
        <v>704.5016913869373</v>
      </c>
      <c r="T66" s="34">
        <v>541.48</v>
      </c>
      <c r="U66" s="34">
        <v>1543</v>
      </c>
      <c r="V66" s="34">
        <f t="shared" si="5"/>
        <v>302.65716137394685</v>
      </c>
      <c r="W66" s="34">
        <v>46.7</v>
      </c>
      <c r="X66" s="34">
        <v>0</v>
      </c>
      <c r="Y66" s="34" t="s">
        <v>42</v>
      </c>
      <c r="Z66" s="34">
        <v>0</v>
      </c>
      <c r="AA66" s="34">
        <v>537</v>
      </c>
      <c r="AB66" s="34">
        <v>701</v>
      </c>
      <c r="AC66" s="34">
        <v>1196</v>
      </c>
      <c r="AD66" s="34">
        <v>916</v>
      </c>
      <c r="AE66" s="34">
        <v>64.21</v>
      </c>
      <c r="AF66" s="42"/>
    </row>
    <row r="67" spans="1:32" ht="24" customHeight="1">
      <c r="A67" s="34" t="s">
        <v>98</v>
      </c>
      <c r="B67" s="34">
        <f t="shared" si="8"/>
        <v>12228</v>
      </c>
      <c r="C67" s="34">
        <f t="shared" si="9"/>
        <v>18912</v>
      </c>
      <c r="D67" s="34">
        <f t="shared" si="10"/>
        <v>5103</v>
      </c>
      <c r="E67" s="34">
        <v>5069</v>
      </c>
      <c r="F67" s="34">
        <v>7948</v>
      </c>
      <c r="G67" s="34">
        <v>500</v>
      </c>
      <c r="H67" s="34">
        <v>388</v>
      </c>
      <c r="I67" s="34">
        <v>3521</v>
      </c>
      <c r="J67" s="34">
        <v>7159</v>
      </c>
      <c r="K67" s="34">
        <v>10964</v>
      </c>
      <c r="L67" s="34">
        <v>3300</v>
      </c>
      <c r="M67" s="34">
        <v>489</v>
      </c>
      <c r="N67" s="34">
        <v>1582</v>
      </c>
      <c r="O67" s="34">
        <v>20758</v>
      </c>
      <c r="P67" s="34">
        <f t="shared" si="7"/>
        <v>103.14095770305424</v>
      </c>
      <c r="Q67" s="34">
        <v>214.1</v>
      </c>
      <c r="R67" s="34">
        <v>5381</v>
      </c>
      <c r="S67" s="34">
        <f t="shared" si="4"/>
        <v>852.3508641516447</v>
      </c>
      <c r="T67" s="34">
        <v>458.65</v>
      </c>
      <c r="U67" s="34">
        <v>1322</v>
      </c>
      <c r="V67" s="34">
        <f t="shared" si="5"/>
        <v>487.2919818456883</v>
      </c>
      <c r="W67" s="34">
        <v>64.42</v>
      </c>
      <c r="X67" s="34">
        <v>2226</v>
      </c>
      <c r="Y67" s="34">
        <f t="shared" si="6"/>
        <v>200.00000000000003</v>
      </c>
      <c r="Z67" s="34">
        <v>44.52</v>
      </c>
      <c r="AA67" s="34">
        <v>1484</v>
      </c>
      <c r="AB67" s="34">
        <v>2531</v>
      </c>
      <c r="AC67" s="34">
        <v>2277</v>
      </c>
      <c r="AD67" s="34">
        <v>1335</v>
      </c>
      <c r="AE67" s="34">
        <v>337.95</v>
      </c>
      <c r="AF67" s="42"/>
    </row>
    <row r="68" spans="1:32" s="20" customFormat="1" ht="24" customHeight="1">
      <c r="A68" s="23" t="s">
        <v>99</v>
      </c>
      <c r="B68" s="23">
        <f t="shared" si="8"/>
        <v>2720</v>
      </c>
      <c r="C68" s="23">
        <f t="shared" si="9"/>
        <v>3929</v>
      </c>
      <c r="D68" s="23">
        <f t="shared" si="10"/>
        <v>1522</v>
      </c>
      <c r="E68" s="23">
        <v>1872</v>
      </c>
      <c r="F68" s="23">
        <v>2787</v>
      </c>
      <c r="G68" s="23">
        <v>440</v>
      </c>
      <c r="H68" s="23">
        <v>438</v>
      </c>
      <c r="I68" s="23">
        <v>1350</v>
      </c>
      <c r="J68" s="23">
        <v>848</v>
      </c>
      <c r="K68" s="23">
        <v>1142</v>
      </c>
      <c r="L68" s="23">
        <v>3200</v>
      </c>
      <c r="M68" s="23">
        <v>496</v>
      </c>
      <c r="N68" s="23">
        <v>172</v>
      </c>
      <c r="O68" s="23">
        <v>2394</v>
      </c>
      <c r="P68" s="23">
        <f t="shared" si="7"/>
        <v>101.16959064327486</v>
      </c>
      <c r="Q68" s="23">
        <v>24.22</v>
      </c>
      <c r="R68" s="23">
        <v>525</v>
      </c>
      <c r="S68" s="23">
        <f t="shared" si="4"/>
        <v>851.9999999999999</v>
      </c>
      <c r="T68" s="23">
        <v>44.73</v>
      </c>
      <c r="U68" s="23">
        <v>36</v>
      </c>
      <c r="V68" s="23">
        <f t="shared" si="5"/>
        <v>663.8888888888889</v>
      </c>
      <c r="W68" s="23">
        <v>2.39</v>
      </c>
      <c r="X68" s="23">
        <v>156</v>
      </c>
      <c r="Y68" s="23">
        <f t="shared" si="6"/>
        <v>405.12820512820514</v>
      </c>
      <c r="Z68" s="23">
        <v>6.32</v>
      </c>
      <c r="AA68" s="23">
        <v>131</v>
      </c>
      <c r="AB68" s="23">
        <v>236</v>
      </c>
      <c r="AC68" s="23">
        <v>1147</v>
      </c>
      <c r="AD68" s="23">
        <v>637</v>
      </c>
      <c r="AE68" s="23">
        <v>15.03</v>
      </c>
      <c r="AF68" s="39"/>
    </row>
    <row r="69" spans="2:32" ht="24" customHeight="1">
      <c r="B69" s="16" t="s">
        <v>100</v>
      </c>
      <c r="C69" s="16"/>
      <c r="D69" s="16"/>
      <c r="E69" s="16"/>
      <c r="F69" s="16"/>
      <c r="G69" s="16"/>
      <c r="H69" s="16"/>
      <c r="I69" s="16"/>
      <c r="J69" s="43" t="s">
        <v>101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 t="s">
        <v>102</v>
      </c>
      <c r="W69" s="16"/>
      <c r="X69" s="16"/>
      <c r="Y69" s="16"/>
      <c r="Z69" s="16"/>
      <c r="AA69" s="16"/>
      <c r="AB69" s="16"/>
      <c r="AC69" s="16"/>
      <c r="AD69" s="16"/>
      <c r="AE69" s="16"/>
      <c r="AF69" s="44"/>
    </row>
  </sheetData>
  <sheetProtection/>
  <mergeCells count="23">
    <mergeCell ref="A2:AE2"/>
    <mergeCell ref="B3:N3"/>
    <mergeCell ref="O3:Z3"/>
    <mergeCell ref="AA3:AE3"/>
    <mergeCell ref="E4:N4"/>
    <mergeCell ref="U4:Z4"/>
    <mergeCell ref="E5:I5"/>
    <mergeCell ref="J5:N5"/>
    <mergeCell ref="U5:W5"/>
    <mergeCell ref="X5:Z5"/>
    <mergeCell ref="B69:I69"/>
    <mergeCell ref="J69:U69"/>
    <mergeCell ref="V69:AE69"/>
    <mergeCell ref="A3:A6"/>
    <mergeCell ref="AA4:AA6"/>
    <mergeCell ref="AB4:AB6"/>
    <mergeCell ref="AC4:AC6"/>
    <mergeCell ref="AD4:AD6"/>
    <mergeCell ref="AE4:AE6"/>
    <mergeCell ref="B4:D5"/>
    <mergeCell ref="O4:Q5"/>
    <mergeCell ref="R4:T5"/>
  </mergeCells>
  <printOptions/>
  <pageMargins left="0.59" right="0.47" top="0.81" bottom="0.58" header="0.31" footer="0.31"/>
  <pageSetup fitToHeight="0" fitToWidth="1" horizontalDpi="600" verticalDpi="600" orientation="portrait" paperSize="10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H14" sqref="H14"/>
    </sheetView>
  </sheetViews>
  <sheetFormatPr defaultColWidth="9.00390625" defaultRowHeight="15"/>
  <cols>
    <col min="1" max="1" width="6.8515625" style="4" customWidth="1"/>
    <col min="2" max="2" width="14.28125" style="4" customWidth="1"/>
    <col min="3" max="3" width="19.140625" style="4" customWidth="1"/>
    <col min="4" max="4" width="6.421875" style="4" customWidth="1"/>
    <col min="5" max="5" width="19.140625" style="4" customWidth="1"/>
    <col min="6" max="6" width="6.421875" style="4" customWidth="1"/>
    <col min="7" max="7" width="19.140625" style="4" customWidth="1"/>
    <col min="8" max="8" width="6.421875" style="4" customWidth="1"/>
    <col min="9" max="9" width="19.140625" style="4" customWidth="1"/>
    <col min="10" max="10" width="6.421875" style="4" customWidth="1"/>
    <col min="11" max="16384" width="9.00390625" style="4" customWidth="1"/>
  </cols>
  <sheetData>
    <row r="1" spans="1:10" ht="68.25" customHeight="1">
      <c r="A1" s="5" t="s">
        <v>103</v>
      </c>
      <c r="B1" s="5"/>
      <c r="C1" s="5"/>
      <c r="D1" s="5"/>
      <c r="E1" s="5"/>
      <c r="F1" s="5"/>
      <c r="G1" s="5"/>
      <c r="H1" s="5"/>
      <c r="I1" s="5"/>
      <c r="J1" s="5"/>
    </row>
    <row r="2" spans="1:10" ht="39.75" customHeight="1">
      <c r="A2" s="6" t="s">
        <v>104</v>
      </c>
      <c r="B2" s="7"/>
      <c r="C2" s="6" t="s">
        <v>105</v>
      </c>
      <c r="D2" s="7"/>
      <c r="E2" s="6" t="s">
        <v>106</v>
      </c>
      <c r="F2" s="7"/>
      <c r="G2" s="8" t="s">
        <v>107</v>
      </c>
      <c r="H2" s="9"/>
      <c r="I2" s="6" t="s">
        <v>108</v>
      </c>
      <c r="J2" s="7"/>
    </row>
    <row r="3" spans="1:10" ht="39.75" customHeight="1">
      <c r="A3" s="10" t="s">
        <v>109</v>
      </c>
      <c r="B3" s="10" t="s">
        <v>16</v>
      </c>
      <c r="C3" s="11">
        <f>'市县'!F8</f>
        <v>682969</v>
      </c>
      <c r="D3" s="12" t="s">
        <v>29</v>
      </c>
      <c r="E3" s="11">
        <f>'市县'!G8</f>
        <v>445</v>
      </c>
      <c r="F3" s="12" t="s">
        <v>31</v>
      </c>
      <c r="G3" s="11">
        <f>'市县'!H8</f>
        <v>371</v>
      </c>
      <c r="H3" s="12" t="s">
        <v>31</v>
      </c>
      <c r="I3" s="11">
        <f>ROUND(('市县'!I8),0)</f>
        <v>285644</v>
      </c>
      <c r="J3" s="12" t="s">
        <v>30</v>
      </c>
    </row>
    <row r="4" spans="1:10" ht="39.75" customHeight="1">
      <c r="A4" s="10"/>
      <c r="B4" s="10" t="s">
        <v>17</v>
      </c>
      <c r="C4" s="11">
        <f>'市县'!K8</f>
        <v>815953</v>
      </c>
      <c r="D4" s="12" t="s">
        <v>29</v>
      </c>
      <c r="E4" s="11">
        <f>'市县'!L8</f>
        <v>3412</v>
      </c>
      <c r="F4" s="12" t="s">
        <v>32</v>
      </c>
      <c r="G4" s="11">
        <f>'市县'!M8</f>
        <v>436</v>
      </c>
      <c r="H4" s="12" t="s">
        <v>33</v>
      </c>
      <c r="I4" s="11">
        <f>ROUND(('市县'!N8),0)</f>
        <v>107539</v>
      </c>
      <c r="J4" s="12" t="s">
        <v>30</v>
      </c>
    </row>
    <row r="5" spans="1:10" ht="39.75" customHeight="1">
      <c r="A5" s="13" t="s">
        <v>110</v>
      </c>
      <c r="B5" s="10" t="s">
        <v>8</v>
      </c>
      <c r="C5" s="14">
        <f>'市县'!O8</f>
        <v>1524349</v>
      </c>
      <c r="D5" s="15" t="s">
        <v>29</v>
      </c>
      <c r="E5" s="14" t="s">
        <v>111</v>
      </c>
      <c r="F5" s="15"/>
      <c r="G5" s="14">
        <f>ROUND(('市县'!P8),0)</f>
        <v>111</v>
      </c>
      <c r="H5" s="15" t="s">
        <v>34</v>
      </c>
      <c r="I5" s="11">
        <f>ROUND(('市县'!Q8),0)</f>
        <v>16978</v>
      </c>
      <c r="J5" s="15" t="s">
        <v>30</v>
      </c>
    </row>
    <row r="6" spans="1:10" ht="39.75" customHeight="1">
      <c r="A6" s="13"/>
      <c r="B6" s="10" t="s">
        <v>9</v>
      </c>
      <c r="C6" s="14">
        <f>'市县'!R8</f>
        <v>408576</v>
      </c>
      <c r="D6" s="15" t="s">
        <v>35</v>
      </c>
      <c r="E6" s="14" t="s">
        <v>111</v>
      </c>
      <c r="F6" s="15"/>
      <c r="G6" s="14">
        <f>ROUND(('市县'!S8),0)</f>
        <v>1002</v>
      </c>
      <c r="H6" s="15" t="s">
        <v>34</v>
      </c>
      <c r="I6" s="11">
        <f>ROUND(('市县'!T8),0)</f>
        <v>40958</v>
      </c>
      <c r="J6" s="15" t="s">
        <v>30</v>
      </c>
    </row>
    <row r="7" spans="1:10" ht="39.75" customHeight="1">
      <c r="A7" s="10"/>
      <c r="B7" s="10" t="s">
        <v>10</v>
      </c>
      <c r="C7" s="11">
        <f>'市县'!U8+'市县'!X8</f>
        <v>192012</v>
      </c>
      <c r="D7" s="12" t="s">
        <v>35</v>
      </c>
      <c r="E7" s="11" t="s">
        <v>111</v>
      </c>
      <c r="F7" s="12"/>
      <c r="G7" s="11">
        <f>ROUND((('市县'!W8+'市县'!Z8)/('市县'!U8+'市县'!X8)*10000),0)</f>
        <v>382</v>
      </c>
      <c r="H7" s="15" t="s">
        <v>34</v>
      </c>
      <c r="I7" s="11">
        <f>ROUND(('市县'!Z8),0)</f>
        <v>2998</v>
      </c>
      <c r="J7" s="12" t="s">
        <v>30</v>
      </c>
    </row>
    <row r="8" spans="1:10" ht="39.75" customHeight="1">
      <c r="A8" s="10" t="s">
        <v>5</v>
      </c>
      <c r="B8" s="10"/>
      <c r="C8" s="11">
        <f>'市县'!AB8</f>
        <v>177824</v>
      </c>
      <c r="D8" s="12" t="s">
        <v>35</v>
      </c>
      <c r="E8" s="11" t="s">
        <v>111</v>
      </c>
      <c r="F8" s="12"/>
      <c r="G8" s="11">
        <f>'市县'!AD8</f>
        <v>614</v>
      </c>
      <c r="H8" s="15" t="s">
        <v>34</v>
      </c>
      <c r="I8" s="11">
        <f>ROUND(('市县'!AE8),0)</f>
        <v>10921</v>
      </c>
      <c r="J8" s="12" t="s">
        <v>30</v>
      </c>
    </row>
    <row r="9" spans="2:10" ht="36" customHeight="1">
      <c r="B9" s="16" t="s">
        <v>100</v>
      </c>
      <c r="C9" s="16"/>
      <c r="D9" s="16"/>
      <c r="E9" s="16" t="s">
        <v>101</v>
      </c>
      <c r="F9" s="16"/>
      <c r="G9" s="16"/>
      <c r="H9" s="16" t="s">
        <v>102</v>
      </c>
      <c r="I9" s="16"/>
      <c r="J9" s="16"/>
    </row>
    <row r="17" ht="13.5">
      <c r="E17" s="17"/>
    </row>
  </sheetData>
  <sheetProtection/>
  <mergeCells count="16">
    <mergeCell ref="A1:J1"/>
    <mergeCell ref="A2:B2"/>
    <mergeCell ref="C2:D2"/>
    <mergeCell ref="E2:F2"/>
    <mergeCell ref="G2:H2"/>
    <mergeCell ref="I2:J2"/>
    <mergeCell ref="E5:F5"/>
    <mergeCell ref="E6:F6"/>
    <mergeCell ref="E7:F7"/>
    <mergeCell ref="A8:B8"/>
    <mergeCell ref="E8:F8"/>
    <mergeCell ref="B9:D9"/>
    <mergeCell ref="E9:G9"/>
    <mergeCell ref="H9:J9"/>
    <mergeCell ref="A3:A4"/>
    <mergeCell ref="A5:A7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="90" zoomScaleNormal="90" workbookViewId="0" topLeftCell="A4">
      <selection activeCell="G23" sqref="G23"/>
    </sheetView>
  </sheetViews>
  <sheetFormatPr defaultColWidth="9.00390625" defaultRowHeight="15"/>
  <cols>
    <col min="1" max="1" width="13.00390625" style="0" bestFit="1" customWidth="1"/>
    <col min="2" max="2" width="18.421875" style="0" bestFit="1" customWidth="1"/>
  </cols>
  <sheetData>
    <row r="1" spans="1:4" ht="13.5">
      <c r="A1" s="1"/>
      <c r="B1" s="2" t="s">
        <v>112</v>
      </c>
      <c r="C1" s="1"/>
      <c r="D1" s="1"/>
    </row>
    <row r="2" spans="1:4" ht="13.5">
      <c r="A2" s="2" t="s">
        <v>113</v>
      </c>
      <c r="B2" s="1">
        <f>'全省'!C3</f>
        <v>682969</v>
      </c>
      <c r="C2" s="1"/>
      <c r="D2" s="1"/>
    </row>
    <row r="3" spans="1:4" ht="13.5">
      <c r="A3" s="2" t="s">
        <v>114</v>
      </c>
      <c r="B3" s="1">
        <f>'全省'!C4</f>
        <v>815953</v>
      </c>
      <c r="C3" s="1"/>
      <c r="D3" s="1"/>
    </row>
    <row r="4" spans="1:4" ht="13.5">
      <c r="A4" s="2" t="s">
        <v>8</v>
      </c>
      <c r="B4" s="1">
        <f>'全省'!C5</f>
        <v>1524349</v>
      </c>
      <c r="C4" s="1"/>
      <c r="D4" s="1"/>
    </row>
    <row r="5" spans="1:4" ht="13.5">
      <c r="A5" s="2" t="s">
        <v>9</v>
      </c>
      <c r="B5" s="1">
        <f>'全省'!C6</f>
        <v>408576</v>
      </c>
      <c r="C5" s="1"/>
      <c r="D5" s="1"/>
    </row>
    <row r="6" spans="1:4" ht="13.5">
      <c r="A6" s="2" t="s">
        <v>10</v>
      </c>
      <c r="B6" s="1">
        <f>'全省'!C7</f>
        <v>192012</v>
      </c>
      <c r="C6" s="1"/>
      <c r="D6" s="1"/>
    </row>
    <row r="7" spans="1:4" ht="13.5">
      <c r="A7" s="2" t="s">
        <v>5</v>
      </c>
      <c r="B7" s="1">
        <f>'全省'!C8</f>
        <v>177824</v>
      </c>
      <c r="C7" s="1"/>
      <c r="D7" s="1"/>
    </row>
    <row r="8" spans="1:4" ht="13.5">
      <c r="A8" s="1"/>
      <c r="B8" s="1"/>
      <c r="C8" s="1"/>
      <c r="D8" s="1"/>
    </row>
    <row r="9" spans="1:4" ht="13.5">
      <c r="A9" s="1"/>
      <c r="B9" s="1"/>
      <c r="C9" s="1"/>
      <c r="D9" s="1"/>
    </row>
    <row r="10" spans="1:4" ht="13.5">
      <c r="A10" s="1"/>
      <c r="B10" s="2" t="s">
        <v>108</v>
      </c>
      <c r="C10" s="1"/>
      <c r="D10" s="1"/>
    </row>
    <row r="11" spans="1:4" ht="13.5">
      <c r="A11" s="2" t="s">
        <v>113</v>
      </c>
      <c r="B11" s="1">
        <f>'全省'!I3</f>
        <v>285644</v>
      </c>
      <c r="C11" s="1"/>
      <c r="D11" s="1"/>
    </row>
    <row r="12" spans="1:4" ht="13.5">
      <c r="A12" s="2" t="s">
        <v>114</v>
      </c>
      <c r="B12" s="1">
        <f>'全省'!I4</f>
        <v>107539</v>
      </c>
      <c r="C12" s="1"/>
      <c r="D12" s="1"/>
    </row>
    <row r="13" spans="1:4" ht="13.5">
      <c r="A13" s="2" t="s">
        <v>8</v>
      </c>
      <c r="B13" s="1">
        <f>'全省'!I5</f>
        <v>16978</v>
      </c>
      <c r="C13" s="1"/>
      <c r="D13" s="1"/>
    </row>
    <row r="14" spans="1:4" ht="13.5">
      <c r="A14" s="2" t="s">
        <v>9</v>
      </c>
      <c r="B14" s="1">
        <f>'全省'!I6</f>
        <v>40958</v>
      </c>
      <c r="C14" s="1"/>
      <c r="D14" s="1"/>
    </row>
    <row r="15" spans="1:4" ht="13.5">
      <c r="A15" s="2" t="s">
        <v>10</v>
      </c>
      <c r="B15" s="1">
        <f>'全省'!I7</f>
        <v>2998</v>
      </c>
      <c r="C15" s="1"/>
      <c r="D15" s="1"/>
    </row>
    <row r="16" spans="1:4" ht="13.5">
      <c r="A16" s="2" t="s">
        <v>5</v>
      </c>
      <c r="B16" s="1">
        <f>'全省'!I8</f>
        <v>10921</v>
      </c>
      <c r="C16" s="1"/>
      <c r="D16" s="1"/>
    </row>
    <row r="17" spans="1:4" ht="13.5">
      <c r="A17" s="1"/>
      <c r="B17" s="1"/>
      <c r="C17" s="1"/>
      <c r="D17" s="1"/>
    </row>
    <row r="18" spans="1:4" ht="13.5">
      <c r="A18" s="1"/>
      <c r="B18" s="1"/>
      <c r="C18" s="1"/>
      <c r="D18" s="1"/>
    </row>
    <row r="19" spans="1:4" ht="13.5">
      <c r="A19" s="1"/>
      <c r="B19" s="3" t="s">
        <v>115</v>
      </c>
      <c r="C19" s="3" t="s">
        <v>116</v>
      </c>
      <c r="D19" s="1"/>
    </row>
    <row r="20" spans="1:4" ht="13.5">
      <c r="A20" s="2" t="s">
        <v>113</v>
      </c>
      <c r="B20" s="1">
        <f>'全省'!G3</f>
        <v>371</v>
      </c>
      <c r="C20" s="1">
        <f>'全省'!E3</f>
        <v>445</v>
      </c>
      <c r="D20" s="1"/>
    </row>
    <row r="21" spans="1:4" ht="13.5">
      <c r="A21" s="2" t="s">
        <v>114</v>
      </c>
      <c r="B21" s="1">
        <f>ROUND(('全省'!G4/3),0)</f>
        <v>145</v>
      </c>
      <c r="C21" s="1">
        <f>ROUND(('全省'!E4/12),0)</f>
        <v>284</v>
      </c>
      <c r="D21" s="1"/>
    </row>
    <row r="22" spans="1:4" ht="13.5">
      <c r="A22" s="2" t="s">
        <v>8</v>
      </c>
      <c r="B22" s="1">
        <f>'全省'!G5</f>
        <v>111</v>
      </c>
      <c r="C22" s="1"/>
      <c r="D22" s="1"/>
    </row>
    <row r="23" spans="1:4" ht="13.5">
      <c r="A23" s="2" t="s">
        <v>9</v>
      </c>
      <c r="B23" s="1">
        <f>'全省'!G6</f>
        <v>1002</v>
      </c>
      <c r="C23" s="1"/>
      <c r="D23" s="1"/>
    </row>
    <row r="24" spans="1:4" ht="13.5">
      <c r="A24" s="2" t="s">
        <v>10</v>
      </c>
      <c r="B24" s="1">
        <f>'全省'!G7</f>
        <v>382</v>
      </c>
      <c r="C24" s="1"/>
      <c r="D24" s="1"/>
    </row>
    <row r="25" spans="1:4" ht="13.5">
      <c r="A25" s="2" t="s">
        <v>5</v>
      </c>
      <c r="B25" s="1">
        <f>'全省'!G8</f>
        <v>614</v>
      </c>
      <c r="C25" s="1"/>
      <c r="D25" s="1"/>
    </row>
  </sheetData>
  <sheetProtection/>
  <printOptions/>
  <pageMargins left="0.25" right="0.25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http://www.windows89.com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深度技术</dc:creator>
  <cp:keywords/>
  <dc:description/>
  <cp:lastModifiedBy>深度技术</cp:lastModifiedBy>
  <cp:lastPrinted>2016-12-19T07:56:47Z</cp:lastPrinted>
  <dcterms:created xsi:type="dcterms:W3CDTF">2016-09-18T08:29:26Z</dcterms:created>
  <dcterms:modified xsi:type="dcterms:W3CDTF">2016-12-26T03:32:54Z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